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360" yWindow="285" windowWidth="28365" windowHeight="9165" activeTab="4"/>
  </bookViews>
  <sheets>
    <sheet name="Plate organization" sheetId="6" r:id="rId1"/>
    <sheet name="Day1" sheetId="7" r:id="rId2"/>
    <sheet name="Day2" sheetId="8" r:id="rId3"/>
    <sheet name="Day3" sheetId="9" r:id="rId4"/>
    <sheet name="Data organization" sheetId="1" r:id="rId5"/>
    <sheet name="MATLAB" sheetId="4" r:id="rId6"/>
    <sheet name="Paper Table" sheetId="5" r:id="rId7"/>
  </sheets>
  <calcPr calcId="162913" concurrentCalc="0"/>
</workbook>
</file>

<file path=xl/calcChain.xml><?xml version="1.0" encoding="utf-8"?>
<calcChain xmlns="http://schemas.openxmlformats.org/spreadsheetml/2006/main">
  <c r="B32" i="4" l="1"/>
  <c r="C32" i="4"/>
  <c r="D32" i="4"/>
  <c r="E32" i="4"/>
  <c r="F32" i="4"/>
  <c r="G32" i="4"/>
  <c r="B33" i="4"/>
  <c r="C33" i="4"/>
  <c r="D33" i="4"/>
  <c r="E33" i="4"/>
  <c r="F33" i="4"/>
  <c r="G33" i="4"/>
  <c r="B34" i="4"/>
  <c r="C34" i="4"/>
  <c r="D34" i="4"/>
  <c r="E34" i="4"/>
  <c r="F34" i="4"/>
  <c r="G34" i="4"/>
  <c r="B35" i="4"/>
  <c r="C35" i="4"/>
  <c r="D35" i="4"/>
  <c r="E35" i="4"/>
  <c r="F35" i="4"/>
  <c r="G35" i="4"/>
  <c r="B36" i="4"/>
  <c r="C36" i="4"/>
  <c r="D36" i="4"/>
  <c r="E36" i="4"/>
  <c r="F36" i="4"/>
  <c r="G36" i="4"/>
  <c r="C31" i="4"/>
  <c r="D31" i="4"/>
  <c r="E31" i="4"/>
  <c r="F31" i="4"/>
  <c r="G31" i="4"/>
  <c r="B31" i="4"/>
  <c r="B25" i="4"/>
  <c r="C25" i="4"/>
  <c r="D25" i="4"/>
  <c r="E25" i="4"/>
  <c r="F25" i="4"/>
  <c r="G25" i="4"/>
  <c r="B26" i="4"/>
  <c r="C26" i="4"/>
  <c r="D26" i="4"/>
  <c r="E26" i="4"/>
  <c r="F26" i="4"/>
  <c r="G26" i="4"/>
  <c r="B27" i="4"/>
  <c r="C27" i="4"/>
  <c r="D27" i="4"/>
  <c r="E27" i="4"/>
  <c r="F27" i="4"/>
  <c r="G27" i="4"/>
  <c r="B28" i="4"/>
  <c r="C28" i="4"/>
  <c r="D28" i="4"/>
  <c r="E28" i="4"/>
  <c r="F28" i="4"/>
  <c r="G28" i="4"/>
  <c r="B29" i="4"/>
  <c r="C29" i="4"/>
  <c r="D29" i="4"/>
  <c r="E29" i="4"/>
  <c r="F29" i="4"/>
  <c r="G29" i="4"/>
  <c r="C24" i="4"/>
  <c r="D24" i="4"/>
  <c r="E24" i="4"/>
  <c r="F24" i="4"/>
  <c r="G24" i="4"/>
  <c r="B24" i="4"/>
  <c r="O43" i="5"/>
  <c r="O51" i="5"/>
  <c r="G70" i="5"/>
  <c r="N43" i="5"/>
  <c r="N51" i="5"/>
  <c r="F70" i="5"/>
  <c r="M43" i="5"/>
  <c r="M51" i="5"/>
  <c r="E70" i="5"/>
  <c r="L43" i="5"/>
  <c r="L51" i="5"/>
  <c r="D70" i="5"/>
  <c r="K43" i="5"/>
  <c r="K51" i="5"/>
  <c r="C70" i="5"/>
  <c r="J43" i="5"/>
  <c r="J51" i="5"/>
  <c r="B70" i="5"/>
  <c r="O42" i="5"/>
  <c r="O50" i="5"/>
  <c r="G69" i="5"/>
  <c r="N42" i="5"/>
  <c r="N50" i="5"/>
  <c r="F69" i="5"/>
  <c r="M42" i="5"/>
  <c r="M50" i="5"/>
  <c r="E69" i="5"/>
  <c r="L42" i="5"/>
  <c r="L50" i="5"/>
  <c r="D69" i="5"/>
  <c r="K42" i="5"/>
  <c r="K50" i="5"/>
  <c r="C69" i="5"/>
  <c r="J42" i="5"/>
  <c r="J50" i="5"/>
  <c r="B69" i="5"/>
  <c r="O41" i="5"/>
  <c r="O49" i="5"/>
  <c r="G68" i="5"/>
  <c r="N41" i="5"/>
  <c r="N49" i="5"/>
  <c r="F68" i="5"/>
  <c r="M41" i="5"/>
  <c r="M49" i="5"/>
  <c r="E68" i="5"/>
  <c r="L41" i="5"/>
  <c r="L49" i="5"/>
  <c r="D68" i="5"/>
  <c r="K41" i="5"/>
  <c r="K49" i="5"/>
  <c r="C68" i="5"/>
  <c r="J41" i="5"/>
  <c r="J49" i="5"/>
  <c r="B68" i="5"/>
  <c r="O40" i="5"/>
  <c r="O48" i="5"/>
  <c r="G67" i="5"/>
  <c r="N40" i="5"/>
  <c r="N48" i="5"/>
  <c r="F67" i="5"/>
  <c r="M40" i="5"/>
  <c r="M48" i="5"/>
  <c r="E67" i="5"/>
  <c r="L40" i="5"/>
  <c r="L48" i="5"/>
  <c r="D67" i="5"/>
  <c r="K40" i="5"/>
  <c r="K48" i="5"/>
  <c r="C67" i="5"/>
  <c r="J40" i="5"/>
  <c r="J48" i="5"/>
  <c r="B67" i="5"/>
  <c r="O39" i="5"/>
  <c r="O47" i="5"/>
  <c r="G66" i="5"/>
  <c r="N39" i="5"/>
  <c r="N47" i="5"/>
  <c r="F66" i="5"/>
  <c r="M39" i="5"/>
  <c r="M47" i="5"/>
  <c r="E66" i="5"/>
  <c r="L39" i="5"/>
  <c r="L47" i="5"/>
  <c r="D66" i="5"/>
  <c r="K39" i="5"/>
  <c r="K47" i="5"/>
  <c r="C66" i="5"/>
  <c r="J39" i="5"/>
  <c r="J47" i="5"/>
  <c r="B66" i="5"/>
  <c r="O38" i="5"/>
  <c r="O46" i="5"/>
  <c r="G65" i="5"/>
  <c r="N38" i="5"/>
  <c r="N46" i="5"/>
  <c r="F65" i="5"/>
  <c r="M38" i="5"/>
  <c r="M46" i="5"/>
  <c r="E65" i="5"/>
  <c r="L38" i="5"/>
  <c r="L46" i="5"/>
  <c r="D65" i="5"/>
  <c r="K38" i="5"/>
  <c r="K46" i="5"/>
  <c r="C65" i="5"/>
  <c r="J38" i="5"/>
  <c r="J46" i="5"/>
  <c r="B65" i="5"/>
  <c r="B39" i="5"/>
  <c r="B47" i="5"/>
  <c r="B56" i="5"/>
  <c r="C39" i="5"/>
  <c r="C47" i="5"/>
  <c r="C56" i="5"/>
  <c r="D39" i="5"/>
  <c r="D47" i="5"/>
  <c r="D56" i="5"/>
  <c r="E39" i="5"/>
  <c r="E47" i="5"/>
  <c r="E56" i="5"/>
  <c r="F39" i="5"/>
  <c r="F47" i="5"/>
  <c r="F56" i="5"/>
  <c r="G39" i="5"/>
  <c r="G47" i="5"/>
  <c r="G56" i="5"/>
  <c r="B40" i="5"/>
  <c r="B48" i="5"/>
  <c r="B57" i="5"/>
  <c r="C40" i="5"/>
  <c r="C48" i="5"/>
  <c r="C57" i="5"/>
  <c r="D40" i="5"/>
  <c r="D48" i="5"/>
  <c r="D57" i="5"/>
  <c r="E40" i="5"/>
  <c r="E48" i="5"/>
  <c r="E57" i="5"/>
  <c r="F40" i="5"/>
  <c r="F48" i="5"/>
  <c r="F57" i="5"/>
  <c r="G40" i="5"/>
  <c r="G48" i="5"/>
  <c r="G57" i="5"/>
  <c r="B41" i="5"/>
  <c r="B49" i="5"/>
  <c r="B58" i="5"/>
  <c r="C41" i="5"/>
  <c r="C49" i="5"/>
  <c r="C58" i="5"/>
  <c r="D41" i="5"/>
  <c r="D49" i="5"/>
  <c r="D58" i="5"/>
  <c r="E41" i="5"/>
  <c r="E49" i="5"/>
  <c r="E58" i="5"/>
  <c r="F41" i="5"/>
  <c r="F49" i="5"/>
  <c r="F58" i="5"/>
  <c r="G41" i="5"/>
  <c r="G49" i="5"/>
  <c r="G58" i="5"/>
  <c r="B42" i="5"/>
  <c r="B50" i="5"/>
  <c r="B59" i="5"/>
  <c r="C42" i="5"/>
  <c r="C50" i="5"/>
  <c r="C59" i="5"/>
  <c r="D42" i="5"/>
  <c r="D50" i="5"/>
  <c r="D59" i="5"/>
  <c r="E42" i="5"/>
  <c r="E50" i="5"/>
  <c r="E59" i="5"/>
  <c r="F42" i="5"/>
  <c r="F50" i="5"/>
  <c r="F59" i="5"/>
  <c r="G42" i="5"/>
  <c r="G50" i="5"/>
  <c r="G59" i="5"/>
  <c r="B43" i="5"/>
  <c r="B51" i="5"/>
  <c r="B60" i="5"/>
  <c r="C43" i="5"/>
  <c r="C51" i="5"/>
  <c r="C60" i="5"/>
  <c r="D43" i="5"/>
  <c r="D51" i="5"/>
  <c r="D60" i="5"/>
  <c r="E43" i="5"/>
  <c r="E51" i="5"/>
  <c r="E60" i="5"/>
  <c r="F43" i="5"/>
  <c r="F51" i="5"/>
  <c r="F60" i="5"/>
  <c r="G43" i="5"/>
  <c r="G51" i="5"/>
  <c r="G60" i="5"/>
  <c r="C38" i="5"/>
  <c r="C46" i="5"/>
  <c r="C55" i="5"/>
  <c r="D38" i="5"/>
  <c r="D46" i="5"/>
  <c r="D55" i="5"/>
  <c r="E38" i="5"/>
  <c r="E46" i="5"/>
  <c r="E55" i="5"/>
  <c r="F38" i="5"/>
  <c r="F46" i="5"/>
  <c r="F55" i="5"/>
  <c r="G38" i="5"/>
  <c r="G46" i="5"/>
  <c r="G55" i="5"/>
  <c r="B38" i="5"/>
  <c r="B46" i="5"/>
  <c r="B55" i="5"/>
  <c r="J31" i="5"/>
  <c r="K31" i="5"/>
  <c r="L31" i="5"/>
  <c r="M31" i="5"/>
  <c r="N31" i="5"/>
  <c r="O31" i="5"/>
  <c r="J32" i="5"/>
  <c r="K32" i="5"/>
  <c r="L32" i="5"/>
  <c r="M32" i="5"/>
  <c r="N32" i="5"/>
  <c r="O32" i="5"/>
  <c r="J33" i="5"/>
  <c r="K33" i="5"/>
  <c r="L33" i="5"/>
  <c r="M33" i="5"/>
  <c r="N33" i="5"/>
  <c r="O33" i="5"/>
  <c r="J34" i="5"/>
  <c r="K34" i="5"/>
  <c r="L34" i="5"/>
  <c r="M34" i="5"/>
  <c r="N34" i="5"/>
  <c r="O34" i="5"/>
  <c r="J35" i="5"/>
  <c r="K35" i="5"/>
  <c r="L35" i="5"/>
  <c r="M35" i="5"/>
  <c r="N35" i="5"/>
  <c r="O35" i="5"/>
  <c r="K30" i="5"/>
  <c r="L30" i="5"/>
  <c r="M30" i="5"/>
  <c r="N30" i="5"/>
  <c r="O30" i="5"/>
  <c r="J30" i="5"/>
  <c r="B31" i="5"/>
  <c r="C31" i="5"/>
  <c r="D31" i="5"/>
  <c r="E31" i="5"/>
  <c r="F31" i="5"/>
  <c r="G31" i="5"/>
  <c r="B32" i="5"/>
  <c r="C32" i="5"/>
  <c r="D32" i="5"/>
  <c r="E32" i="5"/>
  <c r="F32" i="5"/>
  <c r="G32" i="5"/>
  <c r="B33" i="5"/>
  <c r="C33" i="5"/>
  <c r="D33" i="5"/>
  <c r="E33" i="5"/>
  <c r="F33" i="5"/>
  <c r="G33" i="5"/>
  <c r="B34" i="5"/>
  <c r="C34" i="5"/>
  <c r="D34" i="5"/>
  <c r="E34" i="5"/>
  <c r="F34" i="5"/>
  <c r="G34" i="5"/>
  <c r="B35" i="5"/>
  <c r="C35" i="5"/>
  <c r="D35" i="5"/>
  <c r="E35" i="5"/>
  <c r="F35" i="5"/>
  <c r="G35" i="5"/>
  <c r="C30" i="5"/>
  <c r="D30" i="5"/>
  <c r="E30" i="5"/>
  <c r="F30" i="5"/>
  <c r="G30" i="5"/>
  <c r="B30" i="5"/>
  <c r="Q78" i="1"/>
  <c r="Q85" i="1"/>
  <c r="S66" i="1"/>
  <c r="Q107" i="1"/>
  <c r="P78" i="1"/>
  <c r="P85" i="1"/>
  <c r="P107" i="1"/>
  <c r="O78" i="1"/>
  <c r="O85" i="1"/>
  <c r="O107" i="1"/>
  <c r="N78" i="1"/>
  <c r="N85" i="1"/>
  <c r="N107" i="1"/>
  <c r="M78" i="1"/>
  <c r="M85" i="1"/>
  <c r="M107" i="1"/>
  <c r="L78" i="1"/>
  <c r="L85" i="1"/>
  <c r="L107" i="1"/>
  <c r="J78" i="1"/>
  <c r="J85" i="1"/>
  <c r="J107" i="1"/>
  <c r="I78" i="1"/>
  <c r="I85" i="1"/>
  <c r="I107" i="1"/>
  <c r="H78" i="1"/>
  <c r="H85" i="1"/>
  <c r="H107" i="1"/>
  <c r="G78" i="1"/>
  <c r="G85" i="1"/>
  <c r="G107" i="1"/>
  <c r="F78" i="1"/>
  <c r="F85" i="1"/>
  <c r="F107" i="1"/>
  <c r="E78" i="1"/>
  <c r="E85" i="1"/>
  <c r="E107" i="1"/>
  <c r="Q77" i="1"/>
  <c r="Q84" i="1"/>
  <c r="Q106" i="1"/>
  <c r="P77" i="1"/>
  <c r="P84" i="1"/>
  <c r="P106" i="1"/>
  <c r="O77" i="1"/>
  <c r="O84" i="1"/>
  <c r="O106" i="1"/>
  <c r="N77" i="1"/>
  <c r="N84" i="1"/>
  <c r="N106" i="1"/>
  <c r="M77" i="1"/>
  <c r="M84" i="1"/>
  <c r="M106" i="1"/>
  <c r="L77" i="1"/>
  <c r="L84" i="1"/>
  <c r="L106" i="1"/>
  <c r="J77" i="1"/>
  <c r="J84" i="1"/>
  <c r="J106" i="1"/>
  <c r="I77" i="1"/>
  <c r="I84" i="1"/>
  <c r="I106" i="1"/>
  <c r="H77" i="1"/>
  <c r="H84" i="1"/>
  <c r="H106" i="1"/>
  <c r="G77" i="1"/>
  <c r="G84" i="1"/>
  <c r="G106" i="1"/>
  <c r="F77" i="1"/>
  <c r="F84" i="1"/>
  <c r="F106" i="1"/>
  <c r="E77" i="1"/>
  <c r="E84" i="1"/>
  <c r="E106" i="1"/>
  <c r="Q76" i="1"/>
  <c r="Q83" i="1"/>
  <c r="Q105" i="1"/>
  <c r="P76" i="1"/>
  <c r="P83" i="1"/>
  <c r="P105" i="1"/>
  <c r="O76" i="1"/>
  <c r="O83" i="1"/>
  <c r="O105" i="1"/>
  <c r="N76" i="1"/>
  <c r="N83" i="1"/>
  <c r="N105" i="1"/>
  <c r="M76" i="1"/>
  <c r="M83" i="1"/>
  <c r="M105" i="1"/>
  <c r="L76" i="1"/>
  <c r="L83" i="1"/>
  <c r="L105" i="1"/>
  <c r="J76" i="1"/>
  <c r="J83" i="1"/>
  <c r="J105" i="1"/>
  <c r="I76" i="1"/>
  <c r="I83" i="1"/>
  <c r="I105" i="1"/>
  <c r="H76" i="1"/>
  <c r="H83" i="1"/>
  <c r="H105" i="1"/>
  <c r="G76" i="1"/>
  <c r="G83" i="1"/>
  <c r="G105" i="1"/>
  <c r="F76" i="1"/>
  <c r="F83" i="1"/>
  <c r="F105" i="1"/>
  <c r="E76" i="1"/>
  <c r="E83" i="1"/>
  <c r="E105" i="1"/>
  <c r="Q75" i="1"/>
  <c r="Q82" i="1"/>
  <c r="Q104" i="1"/>
  <c r="P75" i="1"/>
  <c r="P82" i="1"/>
  <c r="P104" i="1"/>
  <c r="O75" i="1"/>
  <c r="O82" i="1"/>
  <c r="O104" i="1"/>
  <c r="N75" i="1"/>
  <c r="N82" i="1"/>
  <c r="N104" i="1"/>
  <c r="M75" i="1"/>
  <c r="M82" i="1"/>
  <c r="M104" i="1"/>
  <c r="L75" i="1"/>
  <c r="L82" i="1"/>
  <c r="L104" i="1"/>
  <c r="J75" i="1"/>
  <c r="J82" i="1"/>
  <c r="J104" i="1"/>
  <c r="I75" i="1"/>
  <c r="I82" i="1"/>
  <c r="I104" i="1"/>
  <c r="H75" i="1"/>
  <c r="H82" i="1"/>
  <c r="H104" i="1"/>
  <c r="G75" i="1"/>
  <c r="G82" i="1"/>
  <c r="G104" i="1"/>
  <c r="F75" i="1"/>
  <c r="F82" i="1"/>
  <c r="F104" i="1"/>
  <c r="E75" i="1"/>
  <c r="E82" i="1"/>
  <c r="E104" i="1"/>
  <c r="Q74" i="1"/>
  <c r="Q81" i="1"/>
  <c r="Q103" i="1"/>
  <c r="P74" i="1"/>
  <c r="P81" i="1"/>
  <c r="P103" i="1"/>
  <c r="O74" i="1"/>
  <c r="O81" i="1"/>
  <c r="O103" i="1"/>
  <c r="N74" i="1"/>
  <c r="N81" i="1"/>
  <c r="N103" i="1"/>
  <c r="M74" i="1"/>
  <c r="M81" i="1"/>
  <c r="M103" i="1"/>
  <c r="L74" i="1"/>
  <c r="L81" i="1"/>
  <c r="L103" i="1"/>
  <c r="J74" i="1"/>
  <c r="J81" i="1"/>
  <c r="J103" i="1"/>
  <c r="I74" i="1"/>
  <c r="I81" i="1"/>
  <c r="I103" i="1"/>
  <c r="H74" i="1"/>
  <c r="H81" i="1"/>
  <c r="H103" i="1"/>
  <c r="G74" i="1"/>
  <c r="G81" i="1"/>
  <c r="G103" i="1"/>
  <c r="F74" i="1"/>
  <c r="F81" i="1"/>
  <c r="F103" i="1"/>
  <c r="E74" i="1"/>
  <c r="E81" i="1"/>
  <c r="E103" i="1"/>
  <c r="Q73" i="1"/>
  <c r="Q80" i="1"/>
  <c r="Q102" i="1"/>
  <c r="P73" i="1"/>
  <c r="P80" i="1"/>
  <c r="P102" i="1"/>
  <c r="O73" i="1"/>
  <c r="O80" i="1"/>
  <c r="O102" i="1"/>
  <c r="N73" i="1"/>
  <c r="N80" i="1"/>
  <c r="N102" i="1"/>
  <c r="M73" i="1"/>
  <c r="M80" i="1"/>
  <c r="M102" i="1"/>
  <c r="L73" i="1"/>
  <c r="L80" i="1"/>
  <c r="L102" i="1"/>
  <c r="J73" i="1"/>
  <c r="J80" i="1"/>
  <c r="J102" i="1"/>
  <c r="I73" i="1"/>
  <c r="I80" i="1"/>
  <c r="I102" i="1"/>
  <c r="H73" i="1"/>
  <c r="H80" i="1"/>
  <c r="H102" i="1"/>
  <c r="G73" i="1"/>
  <c r="G80" i="1"/>
  <c r="G102" i="1"/>
  <c r="F73" i="1"/>
  <c r="F80" i="1"/>
  <c r="F102" i="1"/>
  <c r="E73" i="1"/>
  <c r="E80" i="1"/>
  <c r="E102" i="1"/>
  <c r="Q100" i="1"/>
  <c r="P100" i="1"/>
  <c r="O100" i="1"/>
  <c r="N100" i="1"/>
  <c r="M100" i="1"/>
  <c r="L100" i="1"/>
  <c r="J100" i="1"/>
  <c r="I100" i="1"/>
  <c r="H100" i="1"/>
  <c r="G100" i="1"/>
  <c r="F100" i="1"/>
  <c r="E100" i="1"/>
  <c r="Q99" i="1"/>
  <c r="P99" i="1"/>
  <c r="O99" i="1"/>
  <c r="N99" i="1"/>
  <c r="M99" i="1"/>
  <c r="L99" i="1"/>
  <c r="J99" i="1"/>
  <c r="I99" i="1"/>
  <c r="H99" i="1"/>
  <c r="G99" i="1"/>
  <c r="F99" i="1"/>
  <c r="E99" i="1"/>
  <c r="Q98" i="1"/>
  <c r="P98" i="1"/>
  <c r="O98" i="1"/>
  <c r="N98" i="1"/>
  <c r="M98" i="1"/>
  <c r="L98" i="1"/>
  <c r="J98" i="1"/>
  <c r="I98" i="1"/>
  <c r="H98" i="1"/>
  <c r="G98" i="1"/>
  <c r="F98" i="1"/>
  <c r="E98" i="1"/>
  <c r="Q97" i="1"/>
  <c r="P97" i="1"/>
  <c r="O97" i="1"/>
  <c r="N97" i="1"/>
  <c r="M97" i="1"/>
  <c r="L97" i="1"/>
  <c r="J97" i="1"/>
  <c r="I97" i="1"/>
  <c r="H97" i="1"/>
  <c r="G97" i="1"/>
  <c r="F97" i="1"/>
  <c r="E97" i="1"/>
  <c r="Q96" i="1"/>
  <c r="P96" i="1"/>
  <c r="O96" i="1"/>
  <c r="N96" i="1"/>
  <c r="M96" i="1"/>
  <c r="L96" i="1"/>
  <c r="J96" i="1"/>
  <c r="I96" i="1"/>
  <c r="H96" i="1"/>
  <c r="G96" i="1"/>
  <c r="F96" i="1"/>
  <c r="E96" i="1"/>
  <c r="Q95" i="1"/>
  <c r="P95" i="1"/>
  <c r="O95" i="1"/>
  <c r="N95" i="1"/>
  <c r="M95" i="1"/>
  <c r="L95" i="1"/>
  <c r="J95" i="1"/>
  <c r="I95" i="1"/>
  <c r="H95" i="1"/>
  <c r="G95" i="1"/>
  <c r="F95" i="1"/>
  <c r="E95" i="1"/>
  <c r="Q71" i="1"/>
  <c r="Q93" i="1"/>
  <c r="P71" i="1"/>
  <c r="P93" i="1"/>
  <c r="O71" i="1"/>
  <c r="O93" i="1"/>
  <c r="N71" i="1"/>
  <c r="N93" i="1"/>
  <c r="M71" i="1"/>
  <c r="M93" i="1"/>
  <c r="L71" i="1"/>
  <c r="L93" i="1"/>
  <c r="Q70" i="1"/>
  <c r="Q92" i="1"/>
  <c r="P70" i="1"/>
  <c r="P92" i="1"/>
  <c r="O70" i="1"/>
  <c r="O92" i="1"/>
  <c r="N70" i="1"/>
  <c r="N92" i="1"/>
  <c r="M70" i="1"/>
  <c r="M92" i="1"/>
  <c r="L70" i="1"/>
  <c r="L92" i="1"/>
  <c r="Q69" i="1"/>
  <c r="Q91" i="1"/>
  <c r="P69" i="1"/>
  <c r="P91" i="1"/>
  <c r="O69" i="1"/>
  <c r="O91" i="1"/>
  <c r="N69" i="1"/>
  <c r="N91" i="1"/>
  <c r="M69" i="1"/>
  <c r="M91" i="1"/>
  <c r="L69" i="1"/>
  <c r="L91" i="1"/>
  <c r="Q68" i="1"/>
  <c r="Q90" i="1"/>
  <c r="P68" i="1"/>
  <c r="P90" i="1"/>
  <c r="O68" i="1"/>
  <c r="O90" i="1"/>
  <c r="N68" i="1"/>
  <c r="N90" i="1"/>
  <c r="M68" i="1"/>
  <c r="M90" i="1"/>
  <c r="L68" i="1"/>
  <c r="L90" i="1"/>
  <c r="Q67" i="1"/>
  <c r="Q89" i="1"/>
  <c r="P67" i="1"/>
  <c r="P89" i="1"/>
  <c r="O67" i="1"/>
  <c r="O89" i="1"/>
  <c r="N67" i="1"/>
  <c r="N89" i="1"/>
  <c r="M67" i="1"/>
  <c r="M89" i="1"/>
  <c r="L67" i="1"/>
  <c r="L89" i="1"/>
  <c r="Q66" i="1"/>
  <c r="Q88" i="1"/>
  <c r="P66" i="1"/>
  <c r="P88" i="1"/>
  <c r="O66" i="1"/>
  <c r="O88" i="1"/>
  <c r="N66" i="1"/>
  <c r="N88" i="1"/>
  <c r="M66" i="1"/>
  <c r="M88" i="1"/>
  <c r="L66" i="1"/>
  <c r="L88" i="1"/>
  <c r="E67" i="1"/>
  <c r="E89" i="1"/>
  <c r="F67" i="1"/>
  <c r="F89" i="1"/>
  <c r="G67" i="1"/>
  <c r="G89" i="1"/>
  <c r="H67" i="1"/>
  <c r="H89" i="1"/>
  <c r="I67" i="1"/>
  <c r="I89" i="1"/>
  <c r="J67" i="1"/>
  <c r="J89" i="1"/>
  <c r="E68" i="1"/>
  <c r="E90" i="1"/>
  <c r="F68" i="1"/>
  <c r="F90" i="1"/>
  <c r="G68" i="1"/>
  <c r="G90" i="1"/>
  <c r="H68" i="1"/>
  <c r="H90" i="1"/>
  <c r="I68" i="1"/>
  <c r="I90" i="1"/>
  <c r="J68" i="1"/>
  <c r="J90" i="1"/>
  <c r="E69" i="1"/>
  <c r="E91" i="1"/>
  <c r="F69" i="1"/>
  <c r="F91" i="1"/>
  <c r="G69" i="1"/>
  <c r="G91" i="1"/>
  <c r="H69" i="1"/>
  <c r="H91" i="1"/>
  <c r="I69" i="1"/>
  <c r="I91" i="1"/>
  <c r="J69" i="1"/>
  <c r="J91" i="1"/>
  <c r="E70" i="1"/>
  <c r="E92" i="1"/>
  <c r="F70" i="1"/>
  <c r="F92" i="1"/>
  <c r="G70" i="1"/>
  <c r="G92" i="1"/>
  <c r="H70" i="1"/>
  <c r="H92" i="1"/>
  <c r="I70" i="1"/>
  <c r="I92" i="1"/>
  <c r="J70" i="1"/>
  <c r="J92" i="1"/>
  <c r="E71" i="1"/>
  <c r="E93" i="1"/>
  <c r="F71" i="1"/>
  <c r="F93" i="1"/>
  <c r="G71" i="1"/>
  <c r="G93" i="1"/>
  <c r="H71" i="1"/>
  <c r="H93" i="1"/>
  <c r="I71" i="1"/>
  <c r="I93" i="1"/>
  <c r="J71" i="1"/>
  <c r="J93" i="1"/>
  <c r="F66" i="1"/>
  <c r="F88" i="1"/>
  <c r="G66" i="1"/>
  <c r="G88" i="1"/>
  <c r="H66" i="1"/>
  <c r="H88" i="1"/>
  <c r="I66" i="1"/>
  <c r="I88" i="1"/>
  <c r="J66" i="1"/>
  <c r="J88" i="1"/>
  <c r="E66" i="1"/>
  <c r="E88" i="1"/>
</calcChain>
</file>

<file path=xl/sharedStrings.xml><?xml version="1.0" encoding="utf-8"?>
<sst xmlns="http://schemas.openxmlformats.org/spreadsheetml/2006/main" count="1036" uniqueCount="258">
  <si>
    <t>B1.fcs</t>
  </si>
  <si>
    <t>B2.fcs</t>
  </si>
  <si>
    <t>B3.fcs</t>
  </si>
  <si>
    <t>B4.fcs</t>
  </si>
  <si>
    <t>B5.fcs</t>
  </si>
  <si>
    <t>B6.fcs</t>
  </si>
  <si>
    <t>B7.fcs</t>
  </si>
  <si>
    <t>B8.fcs</t>
  </si>
  <si>
    <t>B9.fcs</t>
  </si>
  <si>
    <t>B10.fcs</t>
  </si>
  <si>
    <t>B11.fcs</t>
  </si>
  <si>
    <t>B12.fcs</t>
  </si>
  <si>
    <t>C1.fcs</t>
  </si>
  <si>
    <t>C2.fcs</t>
  </si>
  <si>
    <t>C3.fcs</t>
  </si>
  <si>
    <t>C4.fcs</t>
  </si>
  <si>
    <t>C5.fcs</t>
  </si>
  <si>
    <t>C6.fcs</t>
  </si>
  <si>
    <t>C7.fcs</t>
  </si>
  <si>
    <t>C8.fcs</t>
  </si>
  <si>
    <t>C9.fcs</t>
  </si>
  <si>
    <t>C10.fcs</t>
  </si>
  <si>
    <t>C11.fcs</t>
  </si>
  <si>
    <t>C12.fcs</t>
  </si>
  <si>
    <t>D1.fcs</t>
  </si>
  <si>
    <t>D2.fcs</t>
  </si>
  <si>
    <t>D3.fcs</t>
  </si>
  <si>
    <t>D4.fcs</t>
  </si>
  <si>
    <t>D5.fcs</t>
  </si>
  <si>
    <t>D6.fcs</t>
  </si>
  <si>
    <t>D7.fcs</t>
  </si>
  <si>
    <t>D8.fcs</t>
  </si>
  <si>
    <t>D9.fcs</t>
  </si>
  <si>
    <t>D10.fcs</t>
  </si>
  <si>
    <t>D11.fcs</t>
  </si>
  <si>
    <t>D12.fcs</t>
  </si>
  <si>
    <t>E1.fcs</t>
  </si>
  <si>
    <t>E2.fcs</t>
  </si>
  <si>
    <t>E3.fcs</t>
  </si>
  <si>
    <t>E4.fcs</t>
  </si>
  <si>
    <t>E5.fcs</t>
  </si>
  <si>
    <t>E6.fcs</t>
  </si>
  <si>
    <t>E7.fcs</t>
  </si>
  <si>
    <t>E8.fcs</t>
  </si>
  <si>
    <t>E9.fcs</t>
  </si>
  <si>
    <t>E10.fcs</t>
  </si>
  <si>
    <t>E11.fcs</t>
  </si>
  <si>
    <t>E12.fcs</t>
  </si>
  <si>
    <t>F1.fcs</t>
  </si>
  <si>
    <t>F2.fcs</t>
  </si>
  <si>
    <t>F3.fcs</t>
  </si>
  <si>
    <t>F4.fcs</t>
  </si>
  <si>
    <t>F5.fcs</t>
  </si>
  <si>
    <t>F6.fcs</t>
  </si>
  <si>
    <t>F7.fcs</t>
  </si>
  <si>
    <t>F8.fcs</t>
  </si>
  <si>
    <t>F9.fcs</t>
  </si>
  <si>
    <t>F10.fcs</t>
  </si>
  <si>
    <t>F11.fcs</t>
  </si>
  <si>
    <t>F12.fcs</t>
  </si>
  <si>
    <t>G1.fcs</t>
  </si>
  <si>
    <t>G2.fcs</t>
  </si>
  <si>
    <t>G3.fcs</t>
  </si>
  <si>
    <t>G4.fcs</t>
  </si>
  <si>
    <t>G5.fcs</t>
  </si>
  <si>
    <t>G6.fcs</t>
  </si>
  <si>
    <t>G7.fcs</t>
  </si>
  <si>
    <t>G8.fcs</t>
  </si>
  <si>
    <t>G9.fcs</t>
  </si>
  <si>
    <t>G10.fcs</t>
  </si>
  <si>
    <t>G11.fcs</t>
  </si>
  <si>
    <t>G12.fcs</t>
  </si>
  <si>
    <t>H1.fcs</t>
  </si>
  <si>
    <t>H2.fcs</t>
  </si>
  <si>
    <t>H3.fcs</t>
  </si>
  <si>
    <t>H10.fcs</t>
  </si>
  <si>
    <t>H11.fcs</t>
  </si>
  <si>
    <t>H12.fcs</t>
  </si>
  <si>
    <t>Mean</t>
  </si>
  <si>
    <t>SD</t>
  </si>
  <si>
    <t>NO LIGAND</t>
  </si>
  <si>
    <t>80 UM BILE SALT</t>
  </si>
  <si>
    <t>REF</t>
  </si>
  <si>
    <t>AVERAGE</t>
  </si>
  <si>
    <t>FOLD CHANGE</t>
  </si>
  <si>
    <t>PLATE 21</t>
  </si>
  <si>
    <t>PLATE22</t>
  </si>
  <si>
    <t>PLATE23</t>
  </si>
  <si>
    <t>PLATE 31</t>
  </si>
  <si>
    <t>PLATE32</t>
  </si>
  <si>
    <t>PLATE33</t>
  </si>
  <si>
    <t>80 uM bile salt</t>
  </si>
  <si>
    <t>No ligand</t>
  </si>
  <si>
    <t>Swing</t>
  </si>
  <si>
    <t>stdev</t>
  </si>
  <si>
    <t>standard error of mean</t>
  </si>
  <si>
    <t>RPU of mean</t>
  </si>
  <si>
    <t>RPU of SEM</t>
  </si>
  <si>
    <t>RPU of Stdev</t>
  </si>
  <si>
    <t>Fold Change</t>
  </si>
  <si>
    <t>0.00463105509618205</t>
  </si>
  <si>
    <t>0.00369319969797981</t>
  </si>
  <si>
    <t>0.00443811201858864</t>
  </si>
  <si>
    <t>0.00298056498188314</t>
  </si>
  <si>
    <t>0.00282602500828772</t>
  </si>
  <si>
    <t>0.00304755233423812</t>
  </si>
  <si>
    <t>0.0416784193628717</t>
  </si>
  <si>
    <t>0.00585863871465339</t>
  </si>
  <si>
    <t>0.00455781291915908</t>
  </si>
  <si>
    <t>0.00634752131487892</t>
  </si>
  <si>
    <t>0.00477416973928602</t>
  </si>
  <si>
    <t>0.00399098574060936</t>
  </si>
  <si>
    <t>1.70970555628361</t>
  </si>
  <si>
    <t>1.14632749014927</t>
  </si>
  <si>
    <t>1.3759354322878</t>
  </si>
  <si>
    <t>0.576147952825361</t>
  </si>
  <si>
    <t>0.00883823174963994</t>
  </si>
  <si>
    <t>0.0031417913522964</t>
  </si>
  <si>
    <t>0.373955066942172</t>
  </si>
  <si>
    <t>0.339285365950862</t>
  </si>
  <si>
    <t>0.113718683551196</t>
  </si>
  <si>
    <t>0.0127215219242506</t>
  </si>
  <si>
    <t>0.00543349092920172</t>
  </si>
  <si>
    <t>0.00550730777377674</t>
  </si>
  <si>
    <t>1.36556635462798</t>
  </si>
  <si>
    <t>1.31469570414135</t>
  </si>
  <si>
    <t>1.26864019708862</t>
  </si>
  <si>
    <t>0.499848448223144</t>
  </si>
  <si>
    <t>0.0169097800561466</t>
  </si>
  <si>
    <t>0.00328832338408389</t>
  </si>
  <si>
    <t>0.313949629230186</t>
  </si>
  <si>
    <t>0.635743987312362</t>
  </si>
  <si>
    <t>0.231575133931151</t>
  </si>
  <si>
    <t>0.0168938524732814</t>
  </si>
  <si>
    <t>0.00326779254830365</t>
  </si>
  <si>
    <t>2.43683890082474</t>
  </si>
  <si>
    <t>1.952639628324</t>
  </si>
  <si>
    <t>1.08095428549569</t>
  </si>
  <si>
    <t>0.875637136295579</t>
  </si>
  <si>
    <t>0.0249209975231446</t>
  </si>
  <si>
    <t>0.00267932866779782</t>
  </si>
  <si>
    <t>0.62544572039163</t>
  </si>
  <si>
    <t>0.632344874478604</t>
  </si>
  <si>
    <t>0.24444138931027</t>
  </si>
  <si>
    <t>0.0315113143864879</t>
  </si>
  <si>
    <t>0.0025506449012481</t>
  </si>
  <si>
    <t>0.00480228089335083</t>
  </si>
  <si>
    <t>1.46045621173168</t>
  </si>
  <si>
    <t>1.58092876465102</t>
  </si>
  <si>
    <t>1.51645537970064</t>
  </si>
  <si>
    <t>0.835542507318433</t>
  </si>
  <si>
    <t>0.0160144530154084</t>
  </si>
  <si>
    <t>0.300298692124405</t>
  </si>
  <si>
    <t>0.281427814736619</t>
  </si>
  <si>
    <t>0.299913640788806</t>
  </si>
  <si>
    <t>0.0410454656776724</t>
  </si>
  <si>
    <t>0.050241431353464</t>
  </si>
  <si>
    <t>0.00365043167541074</t>
  </si>
  <si>
    <t>1.54975536587148</t>
  </si>
  <si>
    <t>1.53390245574109</t>
  </si>
  <si>
    <t>1.29592024434587</t>
  </si>
  <si>
    <t>0.574886398645887</t>
  </si>
  <si>
    <t>0.0143569270941161</t>
  </si>
  <si>
    <t>0.00383621484352358</t>
  </si>
  <si>
    <t>0.340012508595047</t>
  </si>
  <si>
    <t>0.283107320986438</t>
  </si>
  <si>
    <t>0.168333901194798</t>
  </si>
  <si>
    <t>0.0194493702645664</t>
  </si>
  <si>
    <t>0.00420449761518306</t>
  </si>
  <si>
    <t>0.0034220492313924</t>
  </si>
  <si>
    <t>RPU of stdev</t>
  </si>
  <si>
    <t>Fold change</t>
  </si>
  <si>
    <t>[Benzoic acid, μM]</t>
  </si>
  <si>
    <t>[IPTG, μM]</t>
  </si>
  <si>
    <t>±</t>
  </si>
  <si>
    <t>[Taurocholic acid] = 80 μM</t>
  </si>
  <si>
    <t>[Taurocholic acid] = 0 μM</t>
  </si>
  <si>
    <t>0,72±0,01</t>
  </si>
  <si>
    <t>20,54±5,13</t>
  </si>
  <si>
    <t>25,57±4,1</t>
  </si>
  <si>
    <t>30,15±7,31</t>
  </si>
  <si>
    <t>34,37±4,38</t>
  </si>
  <si>
    <t>34,19±4,65</t>
  </si>
  <si>
    <t>0,74±0,01</t>
  </si>
  <si>
    <t>29,02±3,44</t>
  </si>
  <si>
    <t>36,33±3,94</t>
  </si>
  <si>
    <t>39,37±5,86</t>
  </si>
  <si>
    <t>36,73±4,74</t>
  </si>
  <si>
    <t>38,26±4,6</t>
  </si>
  <si>
    <t>0,73±0,01</t>
  </si>
  <si>
    <t>21,44±4,13</t>
  </si>
  <si>
    <t>27,41±3,81</t>
  </si>
  <si>
    <t>29,74±3,24</t>
  </si>
  <si>
    <t>30,25±4,55</t>
  </si>
  <si>
    <t>29,16±3,89</t>
  </si>
  <si>
    <t>7,23±1,73</t>
  </si>
  <si>
    <t>9,92±1,5</t>
  </si>
  <si>
    <t>11,45±2,63</t>
  </si>
  <si>
    <t>10,19±2,51</t>
  </si>
  <si>
    <t>10,14±1,72</t>
  </si>
  <si>
    <t>0,82±0,03</t>
  </si>
  <si>
    <t>0,86±0,05</t>
  </si>
  <si>
    <t>0,89±0,07</t>
  </si>
  <si>
    <t>0,86±0,04</t>
  </si>
  <si>
    <t>0,69±0,01</t>
  </si>
  <si>
    <t>0,78±0,13</t>
  </si>
  <si>
    <t>2,67±1,12</t>
  </si>
  <si>
    <t>4,61±0,94</t>
  </si>
  <si>
    <t>5,03±1,88</t>
  </si>
  <si>
    <t>4,85±0,9</t>
  </si>
  <si>
    <t>4,96±1,02</t>
  </si>
  <si>
    <t>0,73±0,02</t>
  </si>
  <si>
    <t>2,42±1,02</t>
  </si>
  <si>
    <t>4,54±1,91</t>
  </si>
  <si>
    <t>5,03±1,9</t>
  </si>
  <si>
    <t>4,06±0,84</t>
  </si>
  <si>
    <t>4,28±0,85</t>
  </si>
  <si>
    <t>1,51±0,34</t>
  </si>
  <si>
    <t>2,23±0,69</t>
  </si>
  <si>
    <t>2,33±0,73</t>
  </si>
  <si>
    <t>2,5±0,9</t>
  </si>
  <si>
    <t>2,29±0,51</t>
  </si>
  <si>
    <t>0,88±0,04</t>
  </si>
  <si>
    <t>0,94±0,05</t>
  </si>
  <si>
    <t>0,99±0,09</t>
  </si>
  <si>
    <t>1,01±0,12</t>
  </si>
  <si>
    <t>0,95±0,06</t>
  </si>
  <si>
    <t>0,77±0,15</t>
  </si>
  <si>
    <t>0,7±0,02</t>
  </si>
  <si>
    <t>[Taurocholic acid] = 80 μM (Unit: RPU)</t>
  </si>
  <si>
    <t>[Taurocholic acid] = 0 μM (Unit: RPU)</t>
  </si>
  <si>
    <t>RPU of avereage</t>
  </si>
  <si>
    <t>Benzoic acid</t>
  </si>
  <si>
    <t>A</t>
  </si>
  <si>
    <t>B</t>
  </si>
  <si>
    <t>C</t>
  </si>
  <si>
    <t>D</t>
  </si>
  <si>
    <t>E</t>
  </si>
  <si>
    <t>F</t>
  </si>
  <si>
    <t>G</t>
  </si>
  <si>
    <t>H</t>
  </si>
  <si>
    <t>reference promoter</t>
  </si>
  <si>
    <t>IPTG</t>
  </si>
  <si>
    <t>Without bile salt</t>
  </si>
  <si>
    <t>80 μM TCA</t>
  </si>
  <si>
    <t>E.coli/GFP | Geometric Mean (BL1-H)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</si>
  <si>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</si>
  <si>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</si>
  <si>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</si>
  <si>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</si>
  <si>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</si>
  <si>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</si>
  <si>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</si>
  <si>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</si>
  <si>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</si>
  <si>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PLATE11</t>
  </si>
  <si>
    <t>PLATE12</t>
  </si>
  <si>
    <t>PLATE13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</si>
</sst>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</font>
    <font>
      <sz val="10"/>
      <name val="Calibri"/>
      <family val="2"/>
    </font>
    <font>
      <sz val="10"/>
      <color theme="0"/>
      <name val="Arial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workbookViewId="0">
      <selection activeCell="A2" sqref="A2:N13"/>
    </sheetView>
  </sheetViews>
  <sheetFormatPr baseColWidth="10" defaultRowHeight="12.75" x14ac:dyDescent="0.2"/>
  <sheetData>
    <row r="2" spans="1:14" x14ac:dyDescent="0.2">
      <c r="B2" s="17"/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</row>
    <row r="3" spans="1:14" x14ac:dyDescent="0.2">
      <c r="A3" t="s">
        <v>232</v>
      </c>
      <c r="B3" s="17" t="s">
        <v>233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x14ac:dyDescent="0.2">
      <c r="A4">
        <v>2000</v>
      </c>
      <c r="B4" s="17" t="s">
        <v>234</v>
      </c>
      <c r="C4" s="34"/>
      <c r="D4" s="34"/>
      <c r="E4" s="34"/>
      <c r="F4" s="34"/>
      <c r="G4" s="34"/>
      <c r="H4" s="34"/>
      <c r="I4" s="35"/>
      <c r="J4" s="35"/>
      <c r="K4" s="35"/>
      <c r="L4" s="35"/>
      <c r="M4" s="35"/>
      <c r="N4" s="35"/>
    </row>
    <row r="5" spans="1:14" x14ac:dyDescent="0.2">
      <c r="A5">
        <v>1500</v>
      </c>
      <c r="B5" s="17" t="s">
        <v>235</v>
      </c>
      <c r="C5" s="34"/>
      <c r="D5" s="34"/>
      <c r="E5" s="34"/>
      <c r="F5" s="34"/>
      <c r="G5" s="34"/>
      <c r="H5" s="34"/>
      <c r="I5" s="35"/>
      <c r="J5" s="35"/>
      <c r="K5" s="35"/>
      <c r="L5" s="35"/>
      <c r="M5" s="35"/>
      <c r="N5" s="35"/>
    </row>
    <row r="6" spans="1:14" x14ac:dyDescent="0.2">
      <c r="A6">
        <v>1000</v>
      </c>
      <c r="B6" s="17" t="s">
        <v>236</v>
      </c>
      <c r="C6" s="34"/>
      <c r="D6" s="34"/>
      <c r="E6" s="34"/>
      <c r="F6" s="34"/>
      <c r="G6" s="34"/>
      <c r="H6" s="34"/>
      <c r="I6" s="35"/>
      <c r="J6" s="35"/>
      <c r="K6" s="35"/>
      <c r="L6" s="35"/>
      <c r="M6" s="35"/>
      <c r="N6" s="35"/>
    </row>
    <row r="7" spans="1:14" x14ac:dyDescent="0.2">
      <c r="A7">
        <v>500</v>
      </c>
      <c r="B7" s="17" t="s">
        <v>237</v>
      </c>
      <c r="C7" s="34"/>
      <c r="D7" s="34"/>
      <c r="E7" s="34"/>
      <c r="F7" s="34"/>
      <c r="G7" s="34"/>
      <c r="H7" s="34"/>
      <c r="I7" s="35"/>
      <c r="J7" s="35"/>
      <c r="K7" s="35"/>
      <c r="L7" s="35"/>
      <c r="M7" s="35"/>
      <c r="N7" s="35"/>
    </row>
    <row r="8" spans="1:14" x14ac:dyDescent="0.2">
      <c r="A8">
        <v>100</v>
      </c>
      <c r="B8" s="17" t="s">
        <v>238</v>
      </c>
      <c r="C8" s="34"/>
      <c r="D8" s="34"/>
      <c r="E8" s="34"/>
      <c r="F8" s="34"/>
      <c r="G8" s="34"/>
      <c r="H8" s="34"/>
      <c r="I8" s="35"/>
      <c r="J8" s="35"/>
      <c r="K8" s="35"/>
      <c r="L8" s="35"/>
      <c r="M8" s="35"/>
      <c r="N8" s="35"/>
    </row>
    <row r="9" spans="1:14" x14ac:dyDescent="0.2">
      <c r="A9">
        <v>0</v>
      </c>
      <c r="B9" s="17" t="s">
        <v>239</v>
      </c>
      <c r="C9" s="34"/>
      <c r="D9" s="34"/>
      <c r="E9" s="34"/>
      <c r="F9" s="34"/>
      <c r="G9" s="34"/>
      <c r="H9" s="34"/>
      <c r="I9" s="35"/>
      <c r="J9" s="35"/>
      <c r="K9" s="35"/>
      <c r="L9" s="35"/>
      <c r="M9" s="35"/>
      <c r="N9" s="35"/>
    </row>
    <row r="10" spans="1:14" x14ac:dyDescent="0.2">
      <c r="B10" s="17" t="s">
        <v>240</v>
      </c>
      <c r="C10" s="36" t="s">
        <v>241</v>
      </c>
      <c r="D10" s="37"/>
      <c r="E10" s="38"/>
      <c r="F10" s="33"/>
      <c r="G10" s="33"/>
      <c r="H10" s="33"/>
      <c r="I10" s="33"/>
      <c r="J10" s="33"/>
      <c r="K10" s="33"/>
      <c r="L10" s="36" t="s">
        <v>241</v>
      </c>
      <c r="M10" s="37"/>
      <c r="N10" s="38"/>
    </row>
    <row r="11" spans="1:14" x14ac:dyDescent="0.2">
      <c r="B11" s="16" t="s">
        <v>242</v>
      </c>
      <c r="C11" s="16">
        <v>0</v>
      </c>
      <c r="D11" s="16">
        <v>100</v>
      </c>
      <c r="E11" s="16">
        <v>500</v>
      </c>
      <c r="F11" s="16">
        <v>1000</v>
      </c>
      <c r="G11" s="16">
        <v>1500</v>
      </c>
      <c r="H11" s="16">
        <v>2000</v>
      </c>
      <c r="I11" s="16">
        <v>0</v>
      </c>
      <c r="J11" s="16">
        <v>100</v>
      </c>
      <c r="K11" s="16">
        <v>500</v>
      </c>
      <c r="L11" s="16">
        <v>1000</v>
      </c>
      <c r="M11" s="16">
        <v>1500</v>
      </c>
      <c r="N11" s="16">
        <v>2000</v>
      </c>
    </row>
    <row r="13" spans="1:14" x14ac:dyDescent="0.2">
      <c r="C13" s="39"/>
      <c r="D13" t="s">
        <v>243</v>
      </c>
      <c r="I13" s="40"/>
      <c r="J13" t="s">
        <v>244</v>
      </c>
    </row>
  </sheetData>
  <mergeCells count="2">
    <mergeCell ref="C10:E10"/>
    <mergeCell ref="L10:N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I2" sqref="I2"/>
    </sheetView>
  </sheetViews>
  <sheetFormatPr baseColWidth="10" defaultRowHeight="12.75" x14ac:dyDescent="0.2"/>
  <sheetData>
    <row r="1" spans="1:10" x14ac:dyDescent="0.2">
      <c r="A1" t="s">
        <v>246</v>
      </c>
      <c r="B1" t="s">
        <v>245</v>
      </c>
      <c r="E1" t="s">
        <v>247</v>
      </c>
      <c r="F1" t="s">
        <v>245</v>
      </c>
      <c r="I1" t="s">
        <v>248</v>
      </c>
      <c r="J1" t="s">
        <v>245</v>
      </c>
    </row>
    <row r="2" spans="1:10" x14ac:dyDescent="0.2">
      <c r="A2" t="s">
        <v>0</v>
      </c>
      <c r="B2">
        <v>184</v>
      </c>
      <c r="E2" t="s">
        <v>0</v>
      </c>
      <c r="F2">
        <v>180</v>
      </c>
      <c r="I2" t="s">
        <v>0</v>
      </c>
      <c r="J2">
        <v>187</v>
      </c>
    </row>
    <row r="3" spans="1:10" x14ac:dyDescent="0.2">
      <c r="A3" t="s">
        <v>1</v>
      </c>
      <c r="B3">
        <v>5192</v>
      </c>
      <c r="E3" t="s">
        <v>1</v>
      </c>
      <c r="F3">
        <v>3541</v>
      </c>
      <c r="I3" t="s">
        <v>1</v>
      </c>
      <c r="J3">
        <v>4814</v>
      </c>
    </row>
    <row r="4" spans="1:10" x14ac:dyDescent="0.2">
      <c r="A4" t="s">
        <v>2</v>
      </c>
      <c r="B4">
        <v>5929</v>
      </c>
      <c r="E4" t="s">
        <v>2</v>
      </c>
      <c r="F4">
        <v>5271</v>
      </c>
      <c r="I4" t="s">
        <v>2</v>
      </c>
      <c r="J4">
        <v>6685</v>
      </c>
    </row>
    <row r="5" spans="1:10" x14ac:dyDescent="0.2">
      <c r="A5" t="s">
        <v>3</v>
      </c>
      <c r="B5">
        <v>7715</v>
      </c>
      <c r="E5" t="s">
        <v>3</v>
      </c>
      <c r="F5">
        <v>5940</v>
      </c>
      <c r="I5" t="s">
        <v>3</v>
      </c>
      <c r="J5">
        <v>6932</v>
      </c>
    </row>
    <row r="6" spans="1:10" x14ac:dyDescent="0.2">
      <c r="A6" t="s">
        <v>4</v>
      </c>
      <c r="B6">
        <v>8579</v>
      </c>
      <c r="E6" t="s">
        <v>4</v>
      </c>
      <c r="F6">
        <v>7251</v>
      </c>
      <c r="I6" t="s">
        <v>4</v>
      </c>
      <c r="J6">
        <v>7553</v>
      </c>
    </row>
    <row r="7" spans="1:10" x14ac:dyDescent="0.2">
      <c r="A7" t="s">
        <v>5</v>
      </c>
      <c r="B7">
        <v>8800</v>
      </c>
      <c r="E7" t="s">
        <v>5</v>
      </c>
      <c r="F7">
        <v>7495</v>
      </c>
      <c r="I7" t="s">
        <v>5</v>
      </c>
      <c r="J7">
        <v>7474</v>
      </c>
    </row>
    <row r="8" spans="1:10" x14ac:dyDescent="0.2">
      <c r="A8" t="s">
        <v>6</v>
      </c>
      <c r="B8">
        <v>195</v>
      </c>
      <c r="E8" t="s">
        <v>6</v>
      </c>
      <c r="F8">
        <v>192</v>
      </c>
      <c r="I8" t="s">
        <v>6</v>
      </c>
      <c r="J8">
        <v>190</v>
      </c>
    </row>
    <row r="9" spans="1:10" x14ac:dyDescent="0.2">
      <c r="A9" t="s">
        <v>7</v>
      </c>
      <c r="B9">
        <v>981</v>
      </c>
      <c r="E9" t="s">
        <v>7</v>
      </c>
      <c r="F9">
        <v>180</v>
      </c>
      <c r="I9" t="s">
        <v>7</v>
      </c>
      <c r="J9">
        <v>636</v>
      </c>
    </row>
    <row r="10" spans="1:10" x14ac:dyDescent="0.2">
      <c r="A10" t="s">
        <v>8</v>
      </c>
      <c r="B10">
        <v>1287</v>
      </c>
      <c r="E10" t="s">
        <v>8</v>
      </c>
      <c r="F10">
        <v>1024</v>
      </c>
      <c r="I10" t="s">
        <v>8</v>
      </c>
      <c r="J10">
        <v>944</v>
      </c>
    </row>
    <row r="11" spans="1:10" x14ac:dyDescent="0.2">
      <c r="A11" t="s">
        <v>9</v>
      </c>
      <c r="B11">
        <v>1387</v>
      </c>
      <c r="E11" t="s">
        <v>9</v>
      </c>
      <c r="F11">
        <v>1638</v>
      </c>
      <c r="I11" t="s">
        <v>9</v>
      </c>
      <c r="J11">
        <v>1046</v>
      </c>
    </row>
    <row r="12" spans="1:10" x14ac:dyDescent="0.2">
      <c r="A12" t="s">
        <v>10</v>
      </c>
      <c r="B12">
        <v>1307</v>
      </c>
      <c r="E12" t="s">
        <v>10</v>
      </c>
      <c r="F12">
        <v>1335</v>
      </c>
      <c r="I12" t="s">
        <v>10</v>
      </c>
      <c r="J12">
        <v>1209</v>
      </c>
    </row>
    <row r="13" spans="1:10" x14ac:dyDescent="0.2">
      <c r="A13" t="s">
        <v>11</v>
      </c>
      <c r="B13">
        <v>1354</v>
      </c>
      <c r="E13" t="s">
        <v>11</v>
      </c>
      <c r="F13">
        <v>1274</v>
      </c>
      <c r="I13" t="s">
        <v>11</v>
      </c>
      <c r="J13">
        <v>1246</v>
      </c>
    </row>
    <row r="14" spans="1:10" x14ac:dyDescent="0.2">
      <c r="A14" t="s">
        <v>12</v>
      </c>
      <c r="B14">
        <v>194</v>
      </c>
      <c r="E14" t="s">
        <v>12</v>
      </c>
      <c r="F14">
        <v>192</v>
      </c>
      <c r="I14" t="s">
        <v>12</v>
      </c>
      <c r="J14">
        <v>190</v>
      </c>
    </row>
    <row r="15" spans="1:10" x14ac:dyDescent="0.2">
      <c r="A15" t="s">
        <v>13</v>
      </c>
      <c r="B15">
        <v>7070</v>
      </c>
      <c r="E15" t="s">
        <v>13</v>
      </c>
      <c r="F15">
        <v>5204</v>
      </c>
      <c r="I15" t="s">
        <v>13</v>
      </c>
      <c r="J15">
        <v>5513</v>
      </c>
    </row>
    <row r="16" spans="1:10" x14ac:dyDescent="0.2">
      <c r="A16" t="s">
        <v>14</v>
      </c>
      <c r="B16">
        <v>8006</v>
      </c>
      <c r="E16" t="s">
        <v>14</v>
      </c>
      <c r="F16">
        <v>6795</v>
      </c>
      <c r="I16" t="s">
        <v>14</v>
      </c>
      <c r="J16">
        <v>8407</v>
      </c>
    </row>
    <row r="17" spans="1:10" x14ac:dyDescent="0.2">
      <c r="A17" t="s">
        <v>15</v>
      </c>
      <c r="B17">
        <v>8537</v>
      </c>
      <c r="E17" t="s">
        <v>15</v>
      </c>
      <c r="F17">
        <v>7172</v>
      </c>
      <c r="I17" t="s">
        <v>15</v>
      </c>
      <c r="J17">
        <v>8178</v>
      </c>
    </row>
    <row r="18" spans="1:10" x14ac:dyDescent="0.2">
      <c r="A18" t="s">
        <v>16</v>
      </c>
      <c r="B18">
        <v>8385</v>
      </c>
      <c r="E18" t="s">
        <v>16</v>
      </c>
      <c r="F18">
        <v>7435</v>
      </c>
      <c r="I18" t="s">
        <v>16</v>
      </c>
      <c r="J18">
        <v>7482</v>
      </c>
    </row>
    <row r="19" spans="1:10" x14ac:dyDescent="0.2">
      <c r="A19" t="s">
        <v>17</v>
      </c>
      <c r="B19">
        <v>8955</v>
      </c>
      <c r="E19" t="s">
        <v>17</v>
      </c>
      <c r="F19">
        <v>7296</v>
      </c>
      <c r="I19" t="s">
        <v>17</v>
      </c>
      <c r="J19">
        <v>7877</v>
      </c>
    </row>
    <row r="20" spans="1:10" x14ac:dyDescent="0.2">
      <c r="A20" t="s">
        <v>18</v>
      </c>
      <c r="B20">
        <v>193</v>
      </c>
      <c r="E20" t="s">
        <v>18</v>
      </c>
      <c r="F20">
        <v>184</v>
      </c>
      <c r="I20" t="s">
        <v>18</v>
      </c>
      <c r="J20">
        <v>194</v>
      </c>
    </row>
    <row r="21" spans="1:10" x14ac:dyDescent="0.2">
      <c r="A21" t="s">
        <v>19</v>
      </c>
      <c r="B21">
        <v>802</v>
      </c>
      <c r="E21" t="s">
        <v>19</v>
      </c>
      <c r="F21">
        <v>180</v>
      </c>
      <c r="I21" t="s">
        <v>19</v>
      </c>
      <c r="J21">
        <v>666</v>
      </c>
    </row>
    <row r="22" spans="1:10" x14ac:dyDescent="0.2">
      <c r="A22" t="s">
        <v>20</v>
      </c>
      <c r="B22">
        <v>1101</v>
      </c>
      <c r="E22" t="s">
        <v>20</v>
      </c>
      <c r="F22">
        <v>1014</v>
      </c>
      <c r="I22" t="s">
        <v>20</v>
      </c>
      <c r="J22">
        <v>914</v>
      </c>
    </row>
    <row r="23" spans="1:10" x14ac:dyDescent="0.2">
      <c r="A23" t="s">
        <v>21</v>
      </c>
      <c r="B23">
        <v>1246</v>
      </c>
      <c r="E23" t="s">
        <v>21</v>
      </c>
      <c r="F23">
        <v>1697</v>
      </c>
      <c r="I23" t="s">
        <v>21</v>
      </c>
      <c r="J23">
        <v>1042</v>
      </c>
    </row>
    <row r="24" spans="1:10" x14ac:dyDescent="0.2">
      <c r="A24" t="s">
        <v>22</v>
      </c>
      <c r="B24">
        <v>1245</v>
      </c>
      <c r="E24" t="s">
        <v>22</v>
      </c>
      <c r="F24">
        <v>1126</v>
      </c>
      <c r="I24" t="s">
        <v>22</v>
      </c>
      <c r="J24">
        <v>1097</v>
      </c>
    </row>
    <row r="25" spans="1:10" x14ac:dyDescent="0.2">
      <c r="A25" t="s">
        <v>23</v>
      </c>
      <c r="B25">
        <v>1111</v>
      </c>
      <c r="E25" t="s">
        <v>23</v>
      </c>
      <c r="F25">
        <v>1135</v>
      </c>
      <c r="I25" t="s">
        <v>23</v>
      </c>
      <c r="J25">
        <v>1111</v>
      </c>
    </row>
    <row r="26" spans="1:10" x14ac:dyDescent="0.2">
      <c r="A26" t="s">
        <v>24</v>
      </c>
      <c r="B26">
        <v>190</v>
      </c>
      <c r="E26" t="s">
        <v>24</v>
      </c>
      <c r="F26">
        <v>190</v>
      </c>
      <c r="I26" t="s">
        <v>24</v>
      </c>
      <c r="J26">
        <v>189</v>
      </c>
    </row>
    <row r="27" spans="1:10" x14ac:dyDescent="0.2">
      <c r="A27" t="s">
        <v>25</v>
      </c>
      <c r="B27">
        <v>5371</v>
      </c>
      <c r="E27" t="s">
        <v>25</v>
      </c>
      <c r="F27">
        <v>3949</v>
      </c>
      <c r="I27" t="s">
        <v>25</v>
      </c>
      <c r="J27">
        <v>3982</v>
      </c>
    </row>
    <row r="28" spans="1:10" x14ac:dyDescent="0.2">
      <c r="A28" t="s">
        <v>26</v>
      </c>
      <c r="B28">
        <v>6119</v>
      </c>
      <c r="E28" t="s">
        <v>26</v>
      </c>
      <c r="F28">
        <v>5947</v>
      </c>
      <c r="I28" t="s">
        <v>26</v>
      </c>
      <c r="J28">
        <v>5933</v>
      </c>
    </row>
    <row r="29" spans="1:10" x14ac:dyDescent="0.2">
      <c r="A29" t="s">
        <v>27</v>
      </c>
      <c r="B29">
        <v>5678</v>
      </c>
      <c r="E29" t="s">
        <v>27</v>
      </c>
      <c r="F29">
        <v>5764</v>
      </c>
      <c r="I29" t="s">
        <v>27</v>
      </c>
      <c r="J29">
        <v>6152</v>
      </c>
    </row>
    <row r="30" spans="1:10" x14ac:dyDescent="0.2">
      <c r="A30" t="s">
        <v>28</v>
      </c>
      <c r="B30">
        <v>7176</v>
      </c>
      <c r="E30" t="s">
        <v>28</v>
      </c>
      <c r="F30">
        <v>6653</v>
      </c>
      <c r="I30" t="s">
        <v>28</v>
      </c>
      <c r="J30">
        <v>6495</v>
      </c>
    </row>
    <row r="31" spans="1:10" x14ac:dyDescent="0.2">
      <c r="A31" t="s">
        <v>29</v>
      </c>
      <c r="B31">
        <v>6380</v>
      </c>
      <c r="E31" t="s">
        <v>29</v>
      </c>
      <c r="F31">
        <v>6612</v>
      </c>
      <c r="I31" t="s">
        <v>29</v>
      </c>
      <c r="J31">
        <v>5430</v>
      </c>
    </row>
    <row r="32" spans="1:10" x14ac:dyDescent="0.2">
      <c r="A32" t="s">
        <v>30</v>
      </c>
      <c r="B32">
        <v>197</v>
      </c>
      <c r="E32" t="s">
        <v>30</v>
      </c>
      <c r="F32">
        <v>195</v>
      </c>
      <c r="I32" t="s">
        <v>30</v>
      </c>
      <c r="J32">
        <v>192</v>
      </c>
    </row>
    <row r="33" spans="1:10" x14ac:dyDescent="0.2">
      <c r="A33" t="s">
        <v>31</v>
      </c>
      <c r="B33">
        <v>555</v>
      </c>
      <c r="E33" t="s">
        <v>31</v>
      </c>
      <c r="F33">
        <v>516</v>
      </c>
      <c r="I33" t="s">
        <v>31</v>
      </c>
      <c r="J33">
        <v>433</v>
      </c>
    </row>
    <row r="34" spans="1:10" x14ac:dyDescent="0.2">
      <c r="A34" t="s">
        <v>32</v>
      </c>
      <c r="B34">
        <v>761</v>
      </c>
      <c r="E34" t="s">
        <v>32</v>
      </c>
      <c r="F34">
        <v>673</v>
      </c>
      <c r="I34" t="s">
        <v>32</v>
      </c>
      <c r="J34">
        <v>606</v>
      </c>
    </row>
    <row r="35" spans="1:10" x14ac:dyDescent="0.2">
      <c r="A35" t="s">
        <v>33</v>
      </c>
      <c r="B35">
        <v>717</v>
      </c>
      <c r="E35" t="s">
        <v>33</v>
      </c>
      <c r="F35">
        <v>682</v>
      </c>
      <c r="I35" t="s">
        <v>33</v>
      </c>
      <c r="J35">
        <v>670</v>
      </c>
    </row>
    <row r="36" spans="1:10" x14ac:dyDescent="0.2">
      <c r="A36" t="s">
        <v>34</v>
      </c>
      <c r="B36">
        <v>644</v>
      </c>
      <c r="E36" t="s">
        <v>34</v>
      </c>
      <c r="F36">
        <v>855</v>
      </c>
      <c r="I36" t="s">
        <v>34</v>
      </c>
      <c r="J36">
        <v>737</v>
      </c>
    </row>
    <row r="37" spans="1:10" x14ac:dyDescent="0.2">
      <c r="A37" t="s">
        <v>35</v>
      </c>
      <c r="B37">
        <v>705</v>
      </c>
      <c r="E37" t="s">
        <v>35</v>
      </c>
      <c r="F37">
        <v>730</v>
      </c>
      <c r="I37" t="s">
        <v>35</v>
      </c>
      <c r="J37">
        <v>692</v>
      </c>
    </row>
    <row r="38" spans="1:10" x14ac:dyDescent="0.2">
      <c r="A38" t="s">
        <v>36</v>
      </c>
      <c r="B38">
        <v>190</v>
      </c>
      <c r="E38" t="s">
        <v>36</v>
      </c>
      <c r="F38">
        <v>193</v>
      </c>
      <c r="I38" t="s">
        <v>36</v>
      </c>
      <c r="J38">
        <v>188</v>
      </c>
    </row>
    <row r="39" spans="1:10" x14ac:dyDescent="0.2">
      <c r="A39" t="s">
        <v>37</v>
      </c>
      <c r="B39">
        <v>1706</v>
      </c>
      <c r="E39" t="s">
        <v>37</v>
      </c>
      <c r="F39">
        <v>1451</v>
      </c>
      <c r="I39" t="s">
        <v>37</v>
      </c>
      <c r="J39">
        <v>1739</v>
      </c>
    </row>
    <row r="40" spans="1:10" x14ac:dyDescent="0.2">
      <c r="A40" t="s">
        <v>38</v>
      </c>
      <c r="B40">
        <v>2416</v>
      </c>
      <c r="E40" t="s">
        <v>38</v>
      </c>
      <c r="F40">
        <v>2221</v>
      </c>
      <c r="I40" t="s">
        <v>38</v>
      </c>
      <c r="J40">
        <v>2531</v>
      </c>
    </row>
    <row r="41" spans="1:10" x14ac:dyDescent="0.2">
      <c r="A41" t="s">
        <v>39</v>
      </c>
      <c r="B41">
        <v>2381</v>
      </c>
      <c r="E41" t="s">
        <v>39</v>
      </c>
      <c r="F41">
        <v>2479</v>
      </c>
      <c r="I41" t="s">
        <v>39</v>
      </c>
      <c r="J41">
        <v>2971</v>
      </c>
    </row>
    <row r="42" spans="1:10" x14ac:dyDescent="0.2">
      <c r="A42" t="s">
        <v>40</v>
      </c>
      <c r="B42">
        <v>2465</v>
      </c>
      <c r="E42" t="s">
        <v>40</v>
      </c>
      <c r="F42">
        <v>2775</v>
      </c>
      <c r="I42" t="s">
        <v>40</v>
      </c>
      <c r="J42">
        <v>2862</v>
      </c>
    </row>
    <row r="43" spans="1:10" x14ac:dyDescent="0.2">
      <c r="A43" t="s">
        <v>41</v>
      </c>
      <c r="B43">
        <v>2372</v>
      </c>
      <c r="E43" t="s">
        <v>41</v>
      </c>
      <c r="F43">
        <v>2599</v>
      </c>
      <c r="I43" t="s">
        <v>41</v>
      </c>
      <c r="J43">
        <v>2476</v>
      </c>
    </row>
    <row r="44" spans="1:10" x14ac:dyDescent="0.2">
      <c r="A44" t="s">
        <v>42</v>
      </c>
      <c r="B44">
        <v>199</v>
      </c>
      <c r="E44" t="s">
        <v>42</v>
      </c>
      <c r="F44">
        <v>193</v>
      </c>
      <c r="I44" t="s">
        <v>42</v>
      </c>
      <c r="J44">
        <v>189</v>
      </c>
    </row>
    <row r="45" spans="1:10" x14ac:dyDescent="0.2">
      <c r="A45" t="s">
        <v>43</v>
      </c>
      <c r="B45">
        <v>272</v>
      </c>
      <c r="E45" t="s">
        <v>43</v>
      </c>
      <c r="F45">
        <v>272</v>
      </c>
      <c r="I45" t="s">
        <v>43</v>
      </c>
      <c r="J45">
        <v>270</v>
      </c>
    </row>
    <row r="46" spans="1:10" x14ac:dyDescent="0.2">
      <c r="A46" t="s">
        <v>44</v>
      </c>
      <c r="B46">
        <v>342</v>
      </c>
      <c r="E46" t="s">
        <v>44</v>
      </c>
      <c r="F46">
        <v>350</v>
      </c>
      <c r="I46" t="s">
        <v>44</v>
      </c>
      <c r="J46">
        <v>307</v>
      </c>
    </row>
    <row r="47" spans="1:10" x14ac:dyDescent="0.2">
      <c r="A47" t="s">
        <v>45</v>
      </c>
      <c r="B47">
        <v>341</v>
      </c>
      <c r="E47" t="s">
        <v>45</v>
      </c>
      <c r="F47">
        <v>363</v>
      </c>
      <c r="I47" t="s">
        <v>45</v>
      </c>
      <c r="J47">
        <v>347</v>
      </c>
    </row>
    <row r="48" spans="1:10" x14ac:dyDescent="0.2">
      <c r="A48" t="s">
        <v>46</v>
      </c>
      <c r="B48">
        <v>332</v>
      </c>
      <c r="E48" t="s">
        <v>46</v>
      </c>
      <c r="F48">
        <v>365</v>
      </c>
      <c r="I48" t="s">
        <v>46</v>
      </c>
      <c r="J48">
        <v>350</v>
      </c>
    </row>
    <row r="49" spans="1:10" x14ac:dyDescent="0.2">
      <c r="A49" t="s">
        <v>47</v>
      </c>
      <c r="B49">
        <v>328</v>
      </c>
      <c r="E49" t="s">
        <v>47</v>
      </c>
      <c r="F49">
        <v>325</v>
      </c>
      <c r="I49" t="s">
        <v>47</v>
      </c>
      <c r="J49">
        <v>349</v>
      </c>
    </row>
    <row r="50" spans="1:10" x14ac:dyDescent="0.2">
      <c r="A50" t="s">
        <v>48</v>
      </c>
      <c r="B50">
        <v>188</v>
      </c>
      <c r="E50" t="s">
        <v>48</v>
      </c>
      <c r="F50">
        <v>188</v>
      </c>
      <c r="I50" t="s">
        <v>48</v>
      </c>
      <c r="J50">
        <v>186</v>
      </c>
    </row>
    <row r="51" spans="1:10" x14ac:dyDescent="0.2">
      <c r="A51" t="s">
        <v>49</v>
      </c>
      <c r="B51">
        <v>222</v>
      </c>
      <c r="E51" t="s">
        <v>49</v>
      </c>
      <c r="F51">
        <v>230</v>
      </c>
      <c r="I51" t="s">
        <v>49</v>
      </c>
      <c r="J51">
        <v>227</v>
      </c>
    </row>
    <row r="52" spans="1:10" x14ac:dyDescent="0.2">
      <c r="A52" t="s">
        <v>50</v>
      </c>
      <c r="B52">
        <v>268</v>
      </c>
      <c r="E52" t="s">
        <v>50</v>
      </c>
      <c r="F52">
        <v>244</v>
      </c>
      <c r="I52" t="s">
        <v>50</v>
      </c>
      <c r="J52">
        <v>252</v>
      </c>
    </row>
    <row r="53" spans="1:10" x14ac:dyDescent="0.2">
      <c r="A53" t="s">
        <v>51</v>
      </c>
      <c r="B53">
        <v>270</v>
      </c>
      <c r="E53" t="s">
        <v>51</v>
      </c>
      <c r="F53">
        <v>254</v>
      </c>
      <c r="I53" t="s">
        <v>51</v>
      </c>
      <c r="J53">
        <v>263</v>
      </c>
    </row>
    <row r="54" spans="1:10" x14ac:dyDescent="0.2">
      <c r="A54" t="s">
        <v>52</v>
      </c>
      <c r="B54">
        <v>272</v>
      </c>
      <c r="E54" t="s">
        <v>52</v>
      </c>
      <c r="F54">
        <v>258</v>
      </c>
      <c r="I54" t="s">
        <v>52</v>
      </c>
      <c r="J54">
        <v>258</v>
      </c>
    </row>
    <row r="55" spans="1:10" x14ac:dyDescent="0.2">
      <c r="A55" t="s">
        <v>53</v>
      </c>
      <c r="B55">
        <v>274</v>
      </c>
      <c r="E55" t="s">
        <v>53</v>
      </c>
      <c r="F55">
        <v>243</v>
      </c>
      <c r="I55" t="s">
        <v>53</v>
      </c>
      <c r="J55">
        <v>269</v>
      </c>
    </row>
    <row r="56" spans="1:10" x14ac:dyDescent="0.2">
      <c r="A56" t="s">
        <v>54</v>
      </c>
      <c r="B56">
        <v>185</v>
      </c>
      <c r="E56" t="s">
        <v>54</v>
      </c>
      <c r="F56">
        <v>186</v>
      </c>
      <c r="I56" t="s">
        <v>54</v>
      </c>
      <c r="J56">
        <v>184</v>
      </c>
    </row>
    <row r="57" spans="1:10" x14ac:dyDescent="0.2">
      <c r="A57" t="s">
        <v>55</v>
      </c>
      <c r="B57">
        <v>192</v>
      </c>
      <c r="E57" t="s">
        <v>55</v>
      </c>
      <c r="F57">
        <v>189</v>
      </c>
      <c r="I57" t="s">
        <v>55</v>
      </c>
      <c r="J57">
        <v>183</v>
      </c>
    </row>
    <row r="58" spans="1:10" x14ac:dyDescent="0.2">
      <c r="A58" t="s">
        <v>56</v>
      </c>
      <c r="B58">
        <v>189</v>
      </c>
      <c r="E58" t="s">
        <v>56</v>
      </c>
      <c r="F58">
        <v>191</v>
      </c>
      <c r="I58" t="s">
        <v>56</v>
      </c>
      <c r="J58">
        <v>186</v>
      </c>
    </row>
    <row r="59" spans="1:10" x14ac:dyDescent="0.2">
      <c r="A59" t="s">
        <v>57</v>
      </c>
      <c r="B59">
        <v>189</v>
      </c>
      <c r="E59" t="s">
        <v>57</v>
      </c>
      <c r="F59">
        <v>189</v>
      </c>
      <c r="I59" t="s">
        <v>57</v>
      </c>
      <c r="J59">
        <v>187</v>
      </c>
    </row>
    <row r="60" spans="1:10" x14ac:dyDescent="0.2">
      <c r="A60" t="s">
        <v>58</v>
      </c>
      <c r="B60">
        <v>192</v>
      </c>
      <c r="E60" t="s">
        <v>58</v>
      </c>
      <c r="F60">
        <v>185</v>
      </c>
      <c r="I60" t="s">
        <v>58</v>
      </c>
      <c r="J60">
        <v>182</v>
      </c>
    </row>
    <row r="61" spans="1:10" x14ac:dyDescent="0.2">
      <c r="A61" t="s">
        <v>59</v>
      </c>
      <c r="B61">
        <v>190</v>
      </c>
      <c r="E61" t="s">
        <v>59</v>
      </c>
      <c r="F61">
        <v>185</v>
      </c>
      <c r="I61" t="s">
        <v>59</v>
      </c>
      <c r="J61">
        <v>189</v>
      </c>
    </row>
    <row r="62" spans="1:10" x14ac:dyDescent="0.2">
      <c r="A62" t="s">
        <v>60</v>
      </c>
      <c r="B62">
        <v>181</v>
      </c>
      <c r="E62" t="s">
        <v>60</v>
      </c>
      <c r="F62">
        <v>176</v>
      </c>
      <c r="I62" t="s">
        <v>60</v>
      </c>
      <c r="J62">
        <v>174</v>
      </c>
    </row>
    <row r="63" spans="1:10" x14ac:dyDescent="0.2">
      <c r="A63" t="s">
        <v>61</v>
      </c>
      <c r="B63">
        <v>180</v>
      </c>
      <c r="E63" t="s">
        <v>61</v>
      </c>
      <c r="F63">
        <v>175</v>
      </c>
      <c r="I63" t="s">
        <v>61</v>
      </c>
      <c r="J63">
        <v>178</v>
      </c>
    </row>
    <row r="64" spans="1:10" x14ac:dyDescent="0.2">
      <c r="A64" t="s">
        <v>62</v>
      </c>
      <c r="B64">
        <v>176</v>
      </c>
      <c r="E64" t="s">
        <v>62</v>
      </c>
      <c r="F64">
        <v>175</v>
      </c>
      <c r="I64" t="s">
        <v>62</v>
      </c>
      <c r="J64">
        <v>181</v>
      </c>
    </row>
    <row r="65" spans="1:10" x14ac:dyDescent="0.2">
      <c r="A65" t="s">
        <v>63</v>
      </c>
      <c r="B65">
        <v>180</v>
      </c>
      <c r="E65" t="s">
        <v>63</v>
      </c>
      <c r="F65">
        <v>178</v>
      </c>
      <c r="I65" t="s">
        <v>63</v>
      </c>
      <c r="J65">
        <v>175</v>
      </c>
    </row>
    <row r="66" spans="1:10" x14ac:dyDescent="0.2">
      <c r="A66" t="s">
        <v>64</v>
      </c>
      <c r="B66">
        <v>181</v>
      </c>
      <c r="E66" t="s">
        <v>64</v>
      </c>
      <c r="F66">
        <v>178</v>
      </c>
      <c r="I66" t="s">
        <v>64</v>
      </c>
      <c r="J66">
        <v>177</v>
      </c>
    </row>
    <row r="67" spans="1:10" x14ac:dyDescent="0.2">
      <c r="A67" t="s">
        <v>65</v>
      </c>
      <c r="B67">
        <v>181</v>
      </c>
      <c r="E67" t="s">
        <v>65</v>
      </c>
      <c r="F67">
        <v>179</v>
      </c>
      <c r="I67" t="s">
        <v>65</v>
      </c>
      <c r="J67">
        <v>174</v>
      </c>
    </row>
    <row r="68" spans="1:10" x14ac:dyDescent="0.2">
      <c r="A68" t="s">
        <v>66</v>
      </c>
      <c r="B68">
        <v>178</v>
      </c>
      <c r="E68" t="s">
        <v>66</v>
      </c>
      <c r="F68">
        <v>178</v>
      </c>
      <c r="I68" t="s">
        <v>66</v>
      </c>
      <c r="J68">
        <v>174</v>
      </c>
    </row>
    <row r="69" spans="1:10" x14ac:dyDescent="0.2">
      <c r="A69" t="s">
        <v>67</v>
      </c>
      <c r="B69">
        <v>177</v>
      </c>
      <c r="E69" t="s">
        <v>67</v>
      </c>
      <c r="F69">
        <v>182</v>
      </c>
      <c r="I69" t="s">
        <v>67</v>
      </c>
      <c r="J69">
        <v>181</v>
      </c>
    </row>
    <row r="70" spans="1:10" x14ac:dyDescent="0.2">
      <c r="A70" t="s">
        <v>68</v>
      </c>
      <c r="B70">
        <v>180</v>
      </c>
      <c r="E70" t="s">
        <v>68</v>
      </c>
      <c r="F70">
        <v>179</v>
      </c>
      <c r="I70" t="s">
        <v>68</v>
      </c>
      <c r="J70">
        <v>178</v>
      </c>
    </row>
    <row r="71" spans="1:10" x14ac:dyDescent="0.2">
      <c r="A71" t="s">
        <v>69</v>
      </c>
      <c r="B71">
        <v>179</v>
      </c>
      <c r="E71" t="s">
        <v>69</v>
      </c>
      <c r="F71">
        <v>175</v>
      </c>
      <c r="I71" t="s">
        <v>69</v>
      </c>
      <c r="J71">
        <v>173</v>
      </c>
    </row>
    <row r="72" spans="1:10" x14ac:dyDescent="0.2">
      <c r="A72" t="s">
        <v>70</v>
      </c>
      <c r="B72">
        <v>181</v>
      </c>
      <c r="E72" t="s">
        <v>70</v>
      </c>
      <c r="F72">
        <v>180</v>
      </c>
      <c r="I72" t="s">
        <v>70</v>
      </c>
      <c r="J72">
        <v>171</v>
      </c>
    </row>
    <row r="73" spans="1:10" x14ac:dyDescent="0.2">
      <c r="A73" t="s">
        <v>71</v>
      </c>
      <c r="B73">
        <v>177</v>
      </c>
      <c r="E73" t="s">
        <v>71</v>
      </c>
      <c r="F73">
        <v>176</v>
      </c>
      <c r="I73" t="s">
        <v>71</v>
      </c>
      <c r="J73">
        <v>175</v>
      </c>
    </row>
    <row r="74" spans="1:10" x14ac:dyDescent="0.2">
      <c r="A74" t="s">
        <v>72</v>
      </c>
      <c r="B74">
        <v>280</v>
      </c>
      <c r="E74" t="s">
        <v>72</v>
      </c>
      <c r="F74">
        <v>276</v>
      </c>
      <c r="I74" t="s">
        <v>72</v>
      </c>
      <c r="J74">
        <v>271</v>
      </c>
    </row>
    <row r="75" spans="1:10" x14ac:dyDescent="0.2">
      <c r="A75" t="s">
        <v>73</v>
      </c>
      <c r="B75">
        <v>288</v>
      </c>
      <c r="E75" t="s">
        <v>73</v>
      </c>
      <c r="F75">
        <v>273</v>
      </c>
      <c r="I75" t="s">
        <v>73</v>
      </c>
      <c r="J75">
        <v>277</v>
      </c>
    </row>
    <row r="76" spans="1:10" x14ac:dyDescent="0.2">
      <c r="A76" t="s">
        <v>74</v>
      </c>
      <c r="B76">
        <v>283</v>
      </c>
      <c r="E76" t="s">
        <v>74</v>
      </c>
      <c r="F76">
        <v>276</v>
      </c>
      <c r="I76" t="s">
        <v>74</v>
      </c>
      <c r="J76">
        <v>275</v>
      </c>
    </row>
    <row r="77" spans="1:10" x14ac:dyDescent="0.2">
      <c r="A77" t="s">
        <v>75</v>
      </c>
      <c r="B77">
        <v>283</v>
      </c>
      <c r="E77" t="s">
        <v>75</v>
      </c>
      <c r="F77">
        <v>278</v>
      </c>
      <c r="I77" t="s">
        <v>75</v>
      </c>
      <c r="J77">
        <v>276</v>
      </c>
    </row>
    <row r="78" spans="1:10" x14ac:dyDescent="0.2">
      <c r="A78" t="s">
        <v>76</v>
      </c>
      <c r="B78">
        <v>280</v>
      </c>
      <c r="E78" t="s">
        <v>76</v>
      </c>
      <c r="F78">
        <v>273</v>
      </c>
      <c r="I78" t="s">
        <v>76</v>
      </c>
      <c r="J78">
        <v>265</v>
      </c>
    </row>
    <row r="79" spans="1:10" x14ac:dyDescent="0.2">
      <c r="A79" t="s">
        <v>77</v>
      </c>
      <c r="B79">
        <v>285</v>
      </c>
      <c r="E79" t="s">
        <v>77</v>
      </c>
      <c r="F79">
        <v>276</v>
      </c>
      <c r="I79" t="s">
        <v>77</v>
      </c>
      <c r="J79">
        <v>278</v>
      </c>
    </row>
    <row r="80" spans="1:10" x14ac:dyDescent="0.2">
      <c r="A80" t="s">
        <v>78</v>
      </c>
      <c r="B80">
        <v>1847</v>
      </c>
      <c r="E80" t="s">
        <v>78</v>
      </c>
      <c r="F80">
        <v>1634</v>
      </c>
      <c r="I80" t="s">
        <v>78</v>
      </c>
      <c r="J80">
        <v>1718</v>
      </c>
    </row>
    <row r="81" spans="1:10" x14ac:dyDescent="0.2">
      <c r="A81" t="s">
        <v>79</v>
      </c>
      <c r="B81">
        <v>2744</v>
      </c>
      <c r="E81" t="s">
        <v>79</v>
      </c>
      <c r="F81">
        <v>2356</v>
      </c>
      <c r="I81" t="s">
        <v>79</v>
      </c>
      <c r="J81">
        <v>2528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N22" sqref="N22"/>
    </sheetView>
  </sheetViews>
  <sheetFormatPr baseColWidth="10" defaultRowHeight="12.75" x14ac:dyDescent="0.2"/>
  <sheetData>
    <row r="1" spans="1:10" x14ac:dyDescent="0.2">
      <c r="A1" t="s">
        <v>249</v>
      </c>
      <c r="B1" t="s">
        <v>245</v>
      </c>
      <c r="E1" t="s">
        <v>250</v>
      </c>
      <c r="F1" t="s">
        <v>245</v>
      </c>
      <c r="I1" t="s">
        <v>251</v>
      </c>
      <c r="J1" t="s">
        <v>245</v>
      </c>
    </row>
    <row r="2" spans="1:10" x14ac:dyDescent="0.2">
      <c r="A2" t="s">
        <v>0</v>
      </c>
      <c r="B2">
        <v>185</v>
      </c>
      <c r="E2" t="s">
        <v>0</v>
      </c>
      <c r="F2">
        <v>184</v>
      </c>
      <c r="I2" t="s">
        <v>0</v>
      </c>
      <c r="J2">
        <v>189</v>
      </c>
    </row>
    <row r="3" spans="1:10" x14ac:dyDescent="0.2">
      <c r="A3" t="s">
        <v>1</v>
      </c>
      <c r="B3">
        <v>2681</v>
      </c>
      <c r="E3" t="s">
        <v>1</v>
      </c>
      <c r="F3">
        <v>3884</v>
      </c>
      <c r="I3" t="s">
        <v>1</v>
      </c>
      <c r="J3">
        <v>3480</v>
      </c>
    </row>
    <row r="4" spans="1:10" x14ac:dyDescent="0.2">
      <c r="A4" t="s">
        <v>2</v>
      </c>
      <c r="B4">
        <v>4672</v>
      </c>
      <c r="E4" t="s">
        <v>2</v>
      </c>
      <c r="F4">
        <v>4959</v>
      </c>
      <c r="I4" t="s">
        <v>2</v>
      </c>
      <c r="J4">
        <v>4919</v>
      </c>
    </row>
    <row r="5" spans="1:10" x14ac:dyDescent="0.2">
      <c r="A5" t="s">
        <v>3</v>
      </c>
      <c r="B5">
        <v>4788</v>
      </c>
      <c r="E5" t="s">
        <v>3</v>
      </c>
      <c r="F5">
        <v>5591</v>
      </c>
      <c r="I5" t="s">
        <v>3</v>
      </c>
      <c r="J5">
        <v>5372</v>
      </c>
    </row>
    <row r="6" spans="1:10" x14ac:dyDescent="0.2">
      <c r="A6" t="s">
        <v>4</v>
      </c>
      <c r="B6">
        <v>6461</v>
      </c>
      <c r="E6" t="s">
        <v>4</v>
      </c>
      <c r="F6">
        <v>7282</v>
      </c>
      <c r="I6" t="s">
        <v>4</v>
      </c>
      <c r="J6">
        <v>5997</v>
      </c>
    </row>
    <row r="7" spans="1:10" x14ac:dyDescent="0.2">
      <c r="A7" t="s">
        <v>5</v>
      </c>
      <c r="B7">
        <v>6037</v>
      </c>
      <c r="E7" t="s">
        <v>5</v>
      </c>
      <c r="F7">
        <v>7265</v>
      </c>
      <c r="I7" t="s">
        <v>5</v>
      </c>
      <c r="J7">
        <v>6611</v>
      </c>
    </row>
    <row r="8" spans="1:10" x14ac:dyDescent="0.2">
      <c r="A8" t="s">
        <v>6</v>
      </c>
      <c r="B8">
        <v>294</v>
      </c>
      <c r="E8" t="s">
        <v>6</v>
      </c>
      <c r="F8">
        <v>193</v>
      </c>
      <c r="I8" t="s">
        <v>6</v>
      </c>
      <c r="J8">
        <v>220</v>
      </c>
    </row>
    <row r="9" spans="1:10" x14ac:dyDescent="0.2">
      <c r="A9" t="s">
        <v>7</v>
      </c>
      <c r="B9">
        <v>752</v>
      </c>
      <c r="E9" t="s">
        <v>7</v>
      </c>
      <c r="F9">
        <v>745</v>
      </c>
      <c r="I9" t="s">
        <v>7</v>
      </c>
      <c r="J9">
        <v>723</v>
      </c>
    </row>
    <row r="10" spans="1:10" x14ac:dyDescent="0.2">
      <c r="A10" t="s">
        <v>8</v>
      </c>
      <c r="B10">
        <v>989</v>
      </c>
      <c r="E10" t="s">
        <v>8</v>
      </c>
      <c r="F10">
        <v>1295</v>
      </c>
      <c r="I10" t="s">
        <v>8</v>
      </c>
      <c r="J10">
        <v>1284</v>
      </c>
    </row>
    <row r="11" spans="1:10" x14ac:dyDescent="0.2">
      <c r="A11" t="s">
        <v>9</v>
      </c>
      <c r="B11">
        <v>953</v>
      </c>
      <c r="E11" t="s">
        <v>9</v>
      </c>
      <c r="F11">
        <v>1030</v>
      </c>
      <c r="I11" t="s">
        <v>9</v>
      </c>
      <c r="J11">
        <v>676</v>
      </c>
    </row>
    <row r="12" spans="1:10" x14ac:dyDescent="0.2">
      <c r="A12" t="s">
        <v>10</v>
      </c>
      <c r="B12">
        <v>1027</v>
      </c>
      <c r="E12" t="s">
        <v>10</v>
      </c>
      <c r="F12">
        <v>1292</v>
      </c>
      <c r="I12" t="s">
        <v>10</v>
      </c>
      <c r="J12">
        <v>1283</v>
      </c>
    </row>
    <row r="13" spans="1:10" x14ac:dyDescent="0.2">
      <c r="A13" t="s">
        <v>11</v>
      </c>
      <c r="B13">
        <v>977</v>
      </c>
      <c r="E13" t="s">
        <v>11</v>
      </c>
      <c r="F13">
        <v>1192</v>
      </c>
      <c r="I13" t="s">
        <v>11</v>
      </c>
      <c r="J13">
        <v>1198</v>
      </c>
    </row>
    <row r="14" spans="1:10" x14ac:dyDescent="0.2">
      <c r="A14" t="s">
        <v>12</v>
      </c>
      <c r="B14">
        <v>191</v>
      </c>
      <c r="E14" t="s">
        <v>12</v>
      </c>
      <c r="F14">
        <v>194</v>
      </c>
      <c r="I14" t="s">
        <v>12</v>
      </c>
      <c r="J14">
        <v>194</v>
      </c>
    </row>
    <row r="15" spans="1:10" x14ac:dyDescent="0.2">
      <c r="A15" t="s">
        <v>13</v>
      </c>
      <c r="B15">
        <v>5459</v>
      </c>
      <c r="E15" t="s">
        <v>13</v>
      </c>
      <c r="F15">
        <v>5530</v>
      </c>
      <c r="I15" t="s">
        <v>13</v>
      </c>
      <c r="J15">
        <v>5527</v>
      </c>
    </row>
    <row r="16" spans="1:10" x14ac:dyDescent="0.2">
      <c r="A16" t="s">
        <v>14</v>
      </c>
      <c r="B16">
        <v>6682</v>
      </c>
      <c r="E16" t="s">
        <v>14</v>
      </c>
      <c r="F16">
        <v>8014</v>
      </c>
      <c r="I16" t="s">
        <v>14</v>
      </c>
      <c r="J16">
        <v>8030</v>
      </c>
    </row>
    <row r="17" spans="1:10" x14ac:dyDescent="0.2">
      <c r="A17" t="s">
        <v>15</v>
      </c>
      <c r="B17">
        <v>7806</v>
      </c>
      <c r="E17" t="s">
        <v>15</v>
      </c>
      <c r="F17">
        <v>7783</v>
      </c>
      <c r="I17" t="s">
        <v>15</v>
      </c>
      <c r="J17">
        <v>7854</v>
      </c>
    </row>
    <row r="18" spans="1:10" x14ac:dyDescent="0.2">
      <c r="A18" t="s">
        <v>16</v>
      </c>
      <c r="B18">
        <v>7949</v>
      </c>
      <c r="E18" t="s">
        <v>16</v>
      </c>
      <c r="F18">
        <v>7334</v>
      </c>
      <c r="I18" t="s">
        <v>16</v>
      </c>
      <c r="J18">
        <v>7082</v>
      </c>
    </row>
    <row r="19" spans="1:10" x14ac:dyDescent="0.2">
      <c r="A19" t="s">
        <v>17</v>
      </c>
      <c r="B19">
        <v>7905</v>
      </c>
      <c r="E19" t="s">
        <v>17</v>
      </c>
      <c r="F19">
        <v>7569</v>
      </c>
      <c r="I19" t="s">
        <v>17</v>
      </c>
      <c r="J19">
        <v>8405</v>
      </c>
    </row>
    <row r="20" spans="1:10" x14ac:dyDescent="0.2">
      <c r="A20" t="s">
        <v>18</v>
      </c>
      <c r="B20">
        <v>195</v>
      </c>
      <c r="E20" t="s">
        <v>18</v>
      </c>
      <c r="F20">
        <v>195</v>
      </c>
      <c r="I20" t="s">
        <v>18</v>
      </c>
      <c r="J20">
        <v>199</v>
      </c>
    </row>
    <row r="21" spans="1:10" x14ac:dyDescent="0.2">
      <c r="A21" t="s">
        <v>19</v>
      </c>
      <c r="B21">
        <v>624</v>
      </c>
      <c r="E21" t="s">
        <v>19</v>
      </c>
      <c r="F21">
        <v>695</v>
      </c>
      <c r="I21" t="s">
        <v>19</v>
      </c>
      <c r="J21">
        <v>696</v>
      </c>
    </row>
    <row r="22" spans="1:10" x14ac:dyDescent="0.2">
      <c r="A22" t="s">
        <v>20</v>
      </c>
      <c r="B22">
        <v>867</v>
      </c>
      <c r="E22" t="s">
        <v>20</v>
      </c>
      <c r="F22">
        <v>1058</v>
      </c>
      <c r="I22" t="s">
        <v>20</v>
      </c>
      <c r="J22">
        <v>1045</v>
      </c>
    </row>
    <row r="23" spans="1:10" x14ac:dyDescent="0.2">
      <c r="A23" t="s">
        <v>21</v>
      </c>
      <c r="B23">
        <v>827</v>
      </c>
      <c r="E23" t="s">
        <v>21</v>
      </c>
      <c r="F23">
        <v>1090</v>
      </c>
      <c r="I23" t="s">
        <v>21</v>
      </c>
      <c r="J23">
        <v>1092</v>
      </c>
    </row>
    <row r="24" spans="1:10" x14ac:dyDescent="0.2">
      <c r="A24" t="s">
        <v>22</v>
      </c>
      <c r="B24">
        <v>913</v>
      </c>
      <c r="E24" t="s">
        <v>22</v>
      </c>
      <c r="F24">
        <v>1061</v>
      </c>
      <c r="I24" t="s">
        <v>22</v>
      </c>
      <c r="J24">
        <v>1106</v>
      </c>
    </row>
    <row r="25" spans="1:10" x14ac:dyDescent="0.2">
      <c r="A25" t="s">
        <v>23</v>
      </c>
      <c r="B25">
        <v>817</v>
      </c>
      <c r="E25" t="s">
        <v>23</v>
      </c>
      <c r="F25">
        <v>994</v>
      </c>
      <c r="I25" t="s">
        <v>23</v>
      </c>
      <c r="J25">
        <v>1072</v>
      </c>
    </row>
    <row r="26" spans="1:10" x14ac:dyDescent="0.2">
      <c r="A26" t="s">
        <v>24</v>
      </c>
      <c r="B26">
        <v>196</v>
      </c>
      <c r="E26" t="s">
        <v>24</v>
      </c>
      <c r="F26">
        <v>193</v>
      </c>
      <c r="I26" t="s">
        <v>24</v>
      </c>
      <c r="J26">
        <v>192</v>
      </c>
    </row>
    <row r="27" spans="1:10" x14ac:dyDescent="0.2">
      <c r="A27" t="s">
        <v>25</v>
      </c>
      <c r="B27">
        <v>3215</v>
      </c>
      <c r="E27" t="s">
        <v>25</v>
      </c>
      <c r="F27">
        <v>4067</v>
      </c>
      <c r="I27" t="s">
        <v>25</v>
      </c>
      <c r="J27">
        <v>3870</v>
      </c>
    </row>
    <row r="28" spans="1:10" x14ac:dyDescent="0.2">
      <c r="A28" t="s">
        <v>26</v>
      </c>
      <c r="B28">
        <v>4311</v>
      </c>
      <c r="E28" t="s">
        <v>26</v>
      </c>
      <c r="F28">
        <v>5928</v>
      </c>
      <c r="I28" t="s">
        <v>26</v>
      </c>
      <c r="J28">
        <v>6218</v>
      </c>
    </row>
    <row r="29" spans="1:10" x14ac:dyDescent="0.2">
      <c r="A29" t="s">
        <v>27</v>
      </c>
      <c r="B29">
        <v>5697</v>
      </c>
      <c r="E29" t="s">
        <v>27</v>
      </c>
      <c r="F29">
        <v>5914</v>
      </c>
      <c r="I29" t="s">
        <v>27</v>
      </c>
      <c r="J29">
        <v>6076</v>
      </c>
    </row>
    <row r="30" spans="1:10" x14ac:dyDescent="0.2">
      <c r="A30" t="s">
        <v>28</v>
      </c>
      <c r="B30">
        <v>5411</v>
      </c>
      <c r="E30" t="s">
        <v>28</v>
      </c>
      <c r="F30">
        <v>5858</v>
      </c>
      <c r="I30" t="s">
        <v>28</v>
      </c>
      <c r="J30">
        <v>5969</v>
      </c>
    </row>
    <row r="31" spans="1:10" x14ac:dyDescent="0.2">
      <c r="A31" t="s">
        <v>29</v>
      </c>
      <c r="B31">
        <v>5297</v>
      </c>
      <c r="E31" t="s">
        <v>29</v>
      </c>
      <c r="F31">
        <v>6303</v>
      </c>
      <c r="I31" t="s">
        <v>29</v>
      </c>
      <c r="J31">
        <v>6266</v>
      </c>
    </row>
    <row r="32" spans="1:10" x14ac:dyDescent="0.2">
      <c r="A32" t="s">
        <v>30</v>
      </c>
      <c r="B32">
        <v>203</v>
      </c>
      <c r="E32" t="s">
        <v>30</v>
      </c>
      <c r="F32">
        <v>189</v>
      </c>
      <c r="I32" t="s">
        <v>30</v>
      </c>
      <c r="J32">
        <v>197</v>
      </c>
    </row>
    <row r="33" spans="1:10" x14ac:dyDescent="0.2">
      <c r="A33" t="s">
        <v>31</v>
      </c>
      <c r="B33">
        <v>459</v>
      </c>
      <c r="E33" t="s">
        <v>31</v>
      </c>
      <c r="F33">
        <v>490</v>
      </c>
      <c r="I33" t="s">
        <v>31</v>
      </c>
      <c r="J33">
        <v>492</v>
      </c>
    </row>
    <row r="34" spans="1:10" x14ac:dyDescent="0.2">
      <c r="A34" t="s">
        <v>32</v>
      </c>
      <c r="B34">
        <v>602</v>
      </c>
      <c r="E34" t="s">
        <v>32</v>
      </c>
      <c r="F34">
        <v>582</v>
      </c>
      <c r="I34" t="s">
        <v>32</v>
      </c>
      <c r="J34">
        <v>624</v>
      </c>
    </row>
    <row r="35" spans="1:10" x14ac:dyDescent="0.2">
      <c r="A35" t="s">
        <v>33</v>
      </c>
      <c r="B35">
        <v>586</v>
      </c>
      <c r="E35" t="s">
        <v>33</v>
      </c>
      <c r="F35">
        <v>648</v>
      </c>
      <c r="I35" t="s">
        <v>33</v>
      </c>
      <c r="J35">
        <v>664</v>
      </c>
    </row>
    <row r="36" spans="1:10" x14ac:dyDescent="0.2">
      <c r="A36" t="s">
        <v>34</v>
      </c>
      <c r="B36">
        <v>606</v>
      </c>
      <c r="E36" t="s">
        <v>34</v>
      </c>
      <c r="F36">
        <v>610</v>
      </c>
      <c r="I36" t="s">
        <v>34</v>
      </c>
      <c r="J36">
        <v>627</v>
      </c>
    </row>
    <row r="37" spans="1:10" x14ac:dyDescent="0.2">
      <c r="A37" t="s">
        <v>35</v>
      </c>
      <c r="B37">
        <v>549</v>
      </c>
      <c r="E37" t="s">
        <v>35</v>
      </c>
      <c r="F37">
        <v>652</v>
      </c>
      <c r="I37" t="s">
        <v>35</v>
      </c>
      <c r="J37">
        <v>647</v>
      </c>
    </row>
    <row r="38" spans="1:10" x14ac:dyDescent="0.2">
      <c r="A38" t="s">
        <v>36</v>
      </c>
      <c r="B38">
        <v>191</v>
      </c>
      <c r="E38" t="s">
        <v>36</v>
      </c>
      <c r="F38">
        <v>192</v>
      </c>
      <c r="I38" t="s">
        <v>36</v>
      </c>
      <c r="J38">
        <v>191</v>
      </c>
    </row>
    <row r="39" spans="1:10" x14ac:dyDescent="0.2">
      <c r="A39" t="s">
        <v>37</v>
      </c>
      <c r="B39">
        <v>1337</v>
      </c>
      <c r="E39" t="s">
        <v>37</v>
      </c>
      <c r="F39">
        <v>1682</v>
      </c>
      <c r="I39" t="s">
        <v>37</v>
      </c>
      <c r="J39">
        <v>1550</v>
      </c>
    </row>
    <row r="40" spans="1:10" x14ac:dyDescent="0.2">
      <c r="A40" t="s">
        <v>38</v>
      </c>
      <c r="B40">
        <v>1845</v>
      </c>
      <c r="E40" t="s">
        <v>38</v>
      </c>
      <c r="F40">
        <v>2276</v>
      </c>
      <c r="I40" t="s">
        <v>38</v>
      </c>
      <c r="J40">
        <v>2233</v>
      </c>
    </row>
    <row r="41" spans="1:10" x14ac:dyDescent="0.2">
      <c r="A41" t="s">
        <v>39</v>
      </c>
      <c r="B41">
        <v>1946</v>
      </c>
      <c r="E41" t="s">
        <v>39</v>
      </c>
      <c r="F41">
        <v>2066</v>
      </c>
      <c r="I41" t="s">
        <v>39</v>
      </c>
      <c r="J41">
        <v>2131</v>
      </c>
    </row>
    <row r="42" spans="1:10" x14ac:dyDescent="0.2">
      <c r="A42" t="s">
        <v>40</v>
      </c>
      <c r="B42">
        <v>1677</v>
      </c>
      <c r="E42" t="s">
        <v>40</v>
      </c>
      <c r="F42">
        <v>2139</v>
      </c>
      <c r="I42" t="s">
        <v>40</v>
      </c>
      <c r="J42">
        <v>2171</v>
      </c>
    </row>
    <row r="43" spans="1:10" x14ac:dyDescent="0.2">
      <c r="A43" t="s">
        <v>41</v>
      </c>
      <c r="B43">
        <v>2087</v>
      </c>
      <c r="E43" t="s">
        <v>41</v>
      </c>
      <c r="F43">
        <v>2547</v>
      </c>
      <c r="I43" t="s">
        <v>41</v>
      </c>
      <c r="J43">
        <v>2592</v>
      </c>
    </row>
    <row r="44" spans="1:10" x14ac:dyDescent="0.2">
      <c r="A44" t="s">
        <v>42</v>
      </c>
      <c r="B44">
        <v>208</v>
      </c>
      <c r="E44" t="s">
        <v>42</v>
      </c>
      <c r="F44">
        <v>192</v>
      </c>
      <c r="I44" t="s">
        <v>42</v>
      </c>
      <c r="J44">
        <v>198</v>
      </c>
    </row>
    <row r="45" spans="1:10" x14ac:dyDescent="0.2">
      <c r="A45" t="s">
        <v>43</v>
      </c>
      <c r="B45">
        <v>242</v>
      </c>
      <c r="E45" t="s">
        <v>43</v>
      </c>
      <c r="F45">
        <v>259</v>
      </c>
      <c r="I45" t="s">
        <v>43</v>
      </c>
      <c r="J45">
        <v>263</v>
      </c>
    </row>
    <row r="46" spans="1:10" x14ac:dyDescent="0.2">
      <c r="A46" t="s">
        <v>44</v>
      </c>
      <c r="B46">
        <v>286</v>
      </c>
      <c r="E46" t="s">
        <v>44</v>
      </c>
      <c r="F46">
        <v>293</v>
      </c>
      <c r="I46" t="s">
        <v>44</v>
      </c>
      <c r="J46">
        <v>283</v>
      </c>
    </row>
    <row r="47" spans="1:10" x14ac:dyDescent="0.2">
      <c r="A47" t="s">
        <v>45</v>
      </c>
      <c r="B47">
        <v>291</v>
      </c>
      <c r="E47" t="s">
        <v>45</v>
      </c>
      <c r="F47">
        <v>318</v>
      </c>
      <c r="I47" t="s">
        <v>45</v>
      </c>
      <c r="J47">
        <v>311</v>
      </c>
    </row>
    <row r="48" spans="1:10" x14ac:dyDescent="0.2">
      <c r="A48" t="s">
        <v>46</v>
      </c>
      <c r="B48">
        <v>308</v>
      </c>
      <c r="E48" t="s">
        <v>46</v>
      </c>
      <c r="F48">
        <v>288</v>
      </c>
      <c r="I48" t="s">
        <v>46</v>
      </c>
      <c r="J48">
        <v>301</v>
      </c>
    </row>
    <row r="49" spans="1:10" x14ac:dyDescent="0.2">
      <c r="A49" t="s">
        <v>47</v>
      </c>
      <c r="B49">
        <v>274</v>
      </c>
      <c r="E49" t="s">
        <v>47</v>
      </c>
      <c r="F49">
        <v>300</v>
      </c>
      <c r="I49" t="s">
        <v>47</v>
      </c>
      <c r="J49">
        <v>304</v>
      </c>
    </row>
    <row r="50" spans="1:10" x14ac:dyDescent="0.2">
      <c r="A50" t="s">
        <v>48</v>
      </c>
      <c r="B50">
        <v>190</v>
      </c>
      <c r="E50" t="s">
        <v>48</v>
      </c>
      <c r="F50">
        <v>191</v>
      </c>
      <c r="I50" t="s">
        <v>48</v>
      </c>
      <c r="J50">
        <v>189</v>
      </c>
    </row>
    <row r="51" spans="1:10" x14ac:dyDescent="0.2">
      <c r="A51" t="s">
        <v>49</v>
      </c>
      <c r="B51">
        <v>231</v>
      </c>
      <c r="E51" t="s">
        <v>49</v>
      </c>
      <c r="F51">
        <v>246</v>
      </c>
      <c r="I51" t="s">
        <v>49</v>
      </c>
      <c r="J51">
        <v>243</v>
      </c>
    </row>
    <row r="52" spans="1:10" x14ac:dyDescent="0.2">
      <c r="A52" t="s">
        <v>50</v>
      </c>
      <c r="B52">
        <v>230</v>
      </c>
      <c r="E52" t="s">
        <v>50</v>
      </c>
      <c r="F52">
        <v>274</v>
      </c>
      <c r="I52" t="s">
        <v>50</v>
      </c>
      <c r="J52">
        <v>279</v>
      </c>
    </row>
    <row r="53" spans="1:10" x14ac:dyDescent="0.2">
      <c r="A53" t="s">
        <v>51</v>
      </c>
      <c r="B53">
        <v>247</v>
      </c>
      <c r="E53" t="s">
        <v>51</v>
      </c>
      <c r="F53">
        <v>278</v>
      </c>
      <c r="I53" t="s">
        <v>51</v>
      </c>
      <c r="J53">
        <v>285</v>
      </c>
    </row>
    <row r="54" spans="1:10" x14ac:dyDescent="0.2">
      <c r="A54" t="s">
        <v>52</v>
      </c>
      <c r="B54">
        <v>245</v>
      </c>
      <c r="E54" t="s">
        <v>52</v>
      </c>
      <c r="F54">
        <v>283</v>
      </c>
      <c r="I54" t="s">
        <v>52</v>
      </c>
      <c r="J54">
        <v>270</v>
      </c>
    </row>
    <row r="55" spans="1:10" x14ac:dyDescent="0.2">
      <c r="A55" t="s">
        <v>53</v>
      </c>
      <c r="B55">
        <v>251</v>
      </c>
      <c r="E55" t="s">
        <v>53</v>
      </c>
      <c r="F55">
        <v>285</v>
      </c>
      <c r="I55" t="s">
        <v>53</v>
      </c>
      <c r="J55">
        <v>285</v>
      </c>
    </row>
    <row r="56" spans="1:10" x14ac:dyDescent="0.2">
      <c r="A56" t="s">
        <v>54</v>
      </c>
      <c r="B56">
        <v>189</v>
      </c>
      <c r="E56" t="s">
        <v>54</v>
      </c>
      <c r="F56">
        <v>184</v>
      </c>
      <c r="I56" t="s">
        <v>54</v>
      </c>
      <c r="J56">
        <v>191</v>
      </c>
    </row>
    <row r="57" spans="1:10" x14ac:dyDescent="0.2">
      <c r="A57" t="s">
        <v>55</v>
      </c>
      <c r="B57">
        <v>184</v>
      </c>
      <c r="E57" t="s">
        <v>55</v>
      </c>
      <c r="F57">
        <v>188</v>
      </c>
      <c r="I57" t="s">
        <v>55</v>
      </c>
      <c r="J57">
        <v>190</v>
      </c>
    </row>
    <row r="58" spans="1:10" x14ac:dyDescent="0.2">
      <c r="A58" t="s">
        <v>56</v>
      </c>
      <c r="B58">
        <v>188</v>
      </c>
      <c r="E58" t="s">
        <v>56</v>
      </c>
      <c r="F58">
        <v>189</v>
      </c>
      <c r="I58" t="s">
        <v>56</v>
      </c>
      <c r="J58">
        <v>184</v>
      </c>
    </row>
    <row r="59" spans="1:10" x14ac:dyDescent="0.2">
      <c r="A59" t="s">
        <v>57</v>
      </c>
      <c r="B59">
        <v>187</v>
      </c>
      <c r="E59" t="s">
        <v>57</v>
      </c>
      <c r="F59">
        <v>183</v>
      </c>
      <c r="I59" t="s">
        <v>57</v>
      </c>
      <c r="J59">
        <v>189</v>
      </c>
    </row>
    <row r="60" spans="1:10" x14ac:dyDescent="0.2">
      <c r="A60" t="s">
        <v>58</v>
      </c>
      <c r="B60">
        <v>306</v>
      </c>
      <c r="E60" t="s">
        <v>58</v>
      </c>
      <c r="F60">
        <v>187</v>
      </c>
      <c r="I60" t="s">
        <v>58</v>
      </c>
      <c r="J60">
        <v>189</v>
      </c>
    </row>
    <row r="61" spans="1:10" x14ac:dyDescent="0.2">
      <c r="A61" t="s">
        <v>59</v>
      </c>
      <c r="B61">
        <v>185</v>
      </c>
      <c r="E61" t="s">
        <v>59</v>
      </c>
      <c r="F61">
        <v>193</v>
      </c>
      <c r="I61" t="s">
        <v>59</v>
      </c>
      <c r="J61">
        <v>190</v>
      </c>
    </row>
    <row r="62" spans="1:10" x14ac:dyDescent="0.2">
      <c r="A62" t="s">
        <v>60</v>
      </c>
      <c r="B62">
        <v>177</v>
      </c>
      <c r="E62" t="s">
        <v>60</v>
      </c>
      <c r="F62">
        <v>178</v>
      </c>
      <c r="I62" t="s">
        <v>60</v>
      </c>
      <c r="J62">
        <v>177</v>
      </c>
    </row>
    <row r="63" spans="1:10" x14ac:dyDescent="0.2">
      <c r="A63" t="s">
        <v>61</v>
      </c>
      <c r="B63">
        <v>177</v>
      </c>
      <c r="E63" t="s">
        <v>61</v>
      </c>
      <c r="F63">
        <v>180</v>
      </c>
      <c r="I63" t="s">
        <v>61</v>
      </c>
      <c r="J63">
        <v>177</v>
      </c>
    </row>
    <row r="64" spans="1:10" x14ac:dyDescent="0.2">
      <c r="A64" t="s">
        <v>62</v>
      </c>
      <c r="B64">
        <v>178</v>
      </c>
      <c r="E64" t="s">
        <v>62</v>
      </c>
      <c r="F64">
        <v>181</v>
      </c>
      <c r="I64" t="s">
        <v>62</v>
      </c>
      <c r="J64">
        <v>180</v>
      </c>
    </row>
    <row r="65" spans="1:10" x14ac:dyDescent="0.2">
      <c r="A65" t="s">
        <v>63</v>
      </c>
      <c r="B65">
        <v>177</v>
      </c>
      <c r="E65" t="s">
        <v>63</v>
      </c>
      <c r="F65">
        <v>180</v>
      </c>
      <c r="I65" t="s">
        <v>63</v>
      </c>
      <c r="J65">
        <v>177</v>
      </c>
    </row>
    <row r="66" spans="1:10" x14ac:dyDescent="0.2">
      <c r="A66" t="s">
        <v>64</v>
      </c>
      <c r="B66">
        <v>179</v>
      </c>
      <c r="E66" t="s">
        <v>64</v>
      </c>
      <c r="F66">
        <v>180</v>
      </c>
      <c r="I66" t="s">
        <v>64</v>
      </c>
      <c r="J66">
        <v>181</v>
      </c>
    </row>
    <row r="67" spans="1:10" x14ac:dyDescent="0.2">
      <c r="A67" t="s">
        <v>65</v>
      </c>
      <c r="B67">
        <v>183</v>
      </c>
      <c r="E67" t="s">
        <v>65</v>
      </c>
      <c r="F67">
        <v>179</v>
      </c>
      <c r="I67" t="s">
        <v>65</v>
      </c>
      <c r="J67">
        <v>179</v>
      </c>
    </row>
    <row r="68" spans="1:10" x14ac:dyDescent="0.2">
      <c r="A68" t="s">
        <v>66</v>
      </c>
      <c r="B68">
        <v>183</v>
      </c>
      <c r="E68" t="s">
        <v>66</v>
      </c>
      <c r="F68">
        <v>178</v>
      </c>
      <c r="I68" t="s">
        <v>66</v>
      </c>
      <c r="J68">
        <v>180</v>
      </c>
    </row>
    <row r="69" spans="1:10" x14ac:dyDescent="0.2">
      <c r="A69" t="s">
        <v>67</v>
      </c>
      <c r="B69">
        <v>186</v>
      </c>
      <c r="E69" t="s">
        <v>67</v>
      </c>
      <c r="F69">
        <v>177</v>
      </c>
      <c r="I69" t="s">
        <v>67</v>
      </c>
      <c r="J69">
        <v>176</v>
      </c>
    </row>
    <row r="70" spans="1:10" x14ac:dyDescent="0.2">
      <c r="A70" t="s">
        <v>68</v>
      </c>
      <c r="B70">
        <v>186</v>
      </c>
      <c r="E70" t="s">
        <v>68</v>
      </c>
      <c r="F70">
        <v>177</v>
      </c>
      <c r="I70" t="s">
        <v>68</v>
      </c>
      <c r="J70">
        <v>181</v>
      </c>
    </row>
    <row r="71" spans="1:10" x14ac:dyDescent="0.2">
      <c r="A71" t="s">
        <v>69</v>
      </c>
      <c r="B71">
        <v>177</v>
      </c>
      <c r="E71" t="s">
        <v>69</v>
      </c>
      <c r="F71">
        <v>181</v>
      </c>
      <c r="I71" t="s">
        <v>69</v>
      </c>
      <c r="J71">
        <v>178</v>
      </c>
    </row>
    <row r="72" spans="1:10" x14ac:dyDescent="0.2">
      <c r="A72" t="s">
        <v>70</v>
      </c>
      <c r="B72">
        <v>178</v>
      </c>
      <c r="E72" t="s">
        <v>70</v>
      </c>
      <c r="F72">
        <v>176</v>
      </c>
      <c r="I72" t="s">
        <v>70</v>
      </c>
      <c r="J72">
        <v>179</v>
      </c>
    </row>
    <row r="73" spans="1:10" x14ac:dyDescent="0.2">
      <c r="A73" t="s">
        <v>71</v>
      </c>
      <c r="B73">
        <v>175</v>
      </c>
      <c r="E73" t="s">
        <v>71</v>
      </c>
      <c r="F73">
        <v>182</v>
      </c>
      <c r="I73" t="s">
        <v>71</v>
      </c>
      <c r="J73">
        <v>181</v>
      </c>
    </row>
    <row r="74" spans="1:10" x14ac:dyDescent="0.2">
      <c r="A74" t="s">
        <v>72</v>
      </c>
      <c r="B74">
        <v>267</v>
      </c>
      <c r="E74" t="s">
        <v>72</v>
      </c>
      <c r="F74">
        <v>265</v>
      </c>
      <c r="I74" t="s">
        <v>72</v>
      </c>
      <c r="J74">
        <v>267</v>
      </c>
    </row>
    <row r="75" spans="1:10" x14ac:dyDescent="0.2">
      <c r="A75" t="s">
        <v>73</v>
      </c>
      <c r="B75">
        <v>267</v>
      </c>
      <c r="E75" t="s">
        <v>73</v>
      </c>
      <c r="F75">
        <v>266</v>
      </c>
      <c r="I75" t="s">
        <v>73</v>
      </c>
      <c r="J75">
        <v>263</v>
      </c>
    </row>
    <row r="76" spans="1:10" x14ac:dyDescent="0.2">
      <c r="A76" t="s">
        <v>74</v>
      </c>
      <c r="B76">
        <v>263</v>
      </c>
      <c r="E76" t="s">
        <v>74</v>
      </c>
      <c r="F76">
        <v>262</v>
      </c>
      <c r="I76" t="s">
        <v>74</v>
      </c>
      <c r="J76">
        <v>263</v>
      </c>
    </row>
    <row r="77" spans="1:10" x14ac:dyDescent="0.2">
      <c r="A77" t="s">
        <v>75</v>
      </c>
      <c r="B77">
        <v>267</v>
      </c>
      <c r="E77" t="s">
        <v>75</v>
      </c>
      <c r="F77">
        <v>269</v>
      </c>
      <c r="I77" t="s">
        <v>75</v>
      </c>
      <c r="J77">
        <v>274</v>
      </c>
    </row>
    <row r="78" spans="1:10" x14ac:dyDescent="0.2">
      <c r="A78" t="s">
        <v>76</v>
      </c>
      <c r="B78">
        <v>264</v>
      </c>
      <c r="E78" t="s">
        <v>76</v>
      </c>
      <c r="F78">
        <v>270</v>
      </c>
      <c r="I78" t="s">
        <v>76</v>
      </c>
      <c r="J78">
        <v>270</v>
      </c>
    </row>
    <row r="79" spans="1:10" x14ac:dyDescent="0.2">
      <c r="A79" t="s">
        <v>77</v>
      </c>
      <c r="B79">
        <v>262</v>
      </c>
      <c r="E79" t="s">
        <v>77</v>
      </c>
      <c r="F79">
        <v>270</v>
      </c>
      <c r="I79" t="s">
        <v>77</v>
      </c>
      <c r="J79">
        <v>276</v>
      </c>
    </row>
    <row r="80" spans="1:10" x14ac:dyDescent="0.2">
      <c r="A80" t="s">
        <v>78</v>
      </c>
      <c r="B80">
        <v>1465</v>
      </c>
      <c r="E80" t="s">
        <v>78</v>
      </c>
      <c r="F80">
        <v>1626</v>
      </c>
      <c r="I80" t="s">
        <v>78</v>
      </c>
      <c r="J80">
        <v>1603</v>
      </c>
    </row>
    <row r="81" spans="1:10" x14ac:dyDescent="0.2">
      <c r="A81" t="s">
        <v>79</v>
      </c>
      <c r="B81">
        <v>2193</v>
      </c>
      <c r="E81" t="s">
        <v>79</v>
      </c>
      <c r="F81">
        <v>2380</v>
      </c>
      <c r="I81" t="s">
        <v>79</v>
      </c>
      <c r="J81">
        <v>2351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O13" sqref="O13"/>
    </sheetView>
  </sheetViews>
  <sheetFormatPr baseColWidth="10" defaultRowHeight="12.75" x14ac:dyDescent="0.2"/>
  <sheetData>
    <row r="1" spans="1:10" x14ac:dyDescent="0.2">
      <c r="A1" t="s">
        <v>252</v>
      </c>
      <c r="B1" t="s">
        <v>245</v>
      </c>
      <c r="E1" t="s">
        <v>253</v>
      </c>
      <c r="F1" t="s">
        <v>245</v>
      </c>
      <c r="I1" t="s">
        <v>254</v>
      </c>
      <c r="J1" t="s">
        <v>245</v>
      </c>
    </row>
    <row r="2" spans="1:10" x14ac:dyDescent="0.2">
      <c r="A2" t="s">
        <v>0</v>
      </c>
      <c r="B2">
        <v>195</v>
      </c>
      <c r="E2" t="s">
        <v>0</v>
      </c>
      <c r="F2">
        <v>188</v>
      </c>
      <c r="I2" t="s">
        <v>0</v>
      </c>
      <c r="J2">
        <v>186</v>
      </c>
    </row>
    <row r="3" spans="1:10" x14ac:dyDescent="0.2">
      <c r="A3" t="s">
        <v>1</v>
      </c>
      <c r="B3">
        <v>5344</v>
      </c>
      <c r="E3" t="s">
        <v>1</v>
      </c>
      <c r="F3">
        <v>4773</v>
      </c>
      <c r="I3" t="s">
        <v>1</v>
      </c>
      <c r="J3">
        <v>5699</v>
      </c>
    </row>
    <row r="4" spans="1:10" x14ac:dyDescent="0.2">
      <c r="A4" t="s">
        <v>2</v>
      </c>
      <c r="B4">
        <v>4429</v>
      </c>
      <c r="E4" t="s">
        <v>2</v>
      </c>
      <c r="F4">
        <v>5716</v>
      </c>
      <c r="I4" t="s">
        <v>2</v>
      </c>
      <c r="J4">
        <v>6222</v>
      </c>
    </row>
    <row r="5" spans="1:10" x14ac:dyDescent="0.2">
      <c r="A5" t="s">
        <v>3</v>
      </c>
      <c r="B5">
        <v>4375</v>
      </c>
      <c r="E5" t="s">
        <v>3</v>
      </c>
      <c r="F5">
        <v>8667</v>
      </c>
      <c r="I5" t="s">
        <v>3</v>
      </c>
      <c r="J5">
        <v>7825</v>
      </c>
    </row>
    <row r="6" spans="1:10" x14ac:dyDescent="0.2">
      <c r="A6" t="s">
        <v>4</v>
      </c>
      <c r="B6">
        <v>6163</v>
      </c>
      <c r="E6" t="s">
        <v>4</v>
      </c>
      <c r="F6">
        <v>8418</v>
      </c>
      <c r="I6" t="s">
        <v>4</v>
      </c>
      <c r="J6">
        <v>6944</v>
      </c>
    </row>
    <row r="7" spans="1:10" x14ac:dyDescent="0.2">
      <c r="A7" t="s">
        <v>5</v>
      </c>
      <c r="B7">
        <v>7783</v>
      </c>
      <c r="E7" t="s">
        <v>5</v>
      </c>
      <c r="F7">
        <v>5866</v>
      </c>
      <c r="I7" t="s">
        <v>5</v>
      </c>
      <c r="J7">
        <v>6862</v>
      </c>
    </row>
    <row r="8" spans="1:10" x14ac:dyDescent="0.2">
      <c r="A8" t="s">
        <v>6</v>
      </c>
      <c r="B8">
        <v>198</v>
      </c>
      <c r="E8" t="s">
        <v>6</v>
      </c>
      <c r="F8">
        <v>194</v>
      </c>
      <c r="I8" t="s">
        <v>6</v>
      </c>
      <c r="J8">
        <v>194</v>
      </c>
    </row>
    <row r="9" spans="1:10" x14ac:dyDescent="0.2">
      <c r="A9" t="s">
        <v>7</v>
      </c>
      <c r="B9">
        <v>548</v>
      </c>
      <c r="E9" t="s">
        <v>7</v>
      </c>
      <c r="F9">
        <v>1125</v>
      </c>
      <c r="I9" t="s">
        <v>7</v>
      </c>
      <c r="J9">
        <v>768</v>
      </c>
    </row>
    <row r="10" spans="1:10" x14ac:dyDescent="0.2">
      <c r="A10" t="s">
        <v>8</v>
      </c>
      <c r="B10">
        <v>871</v>
      </c>
      <c r="E10" t="s">
        <v>8</v>
      </c>
      <c r="F10">
        <v>1402</v>
      </c>
      <c r="I10" t="s">
        <v>8</v>
      </c>
      <c r="J10">
        <v>1064</v>
      </c>
    </row>
    <row r="11" spans="1:10" x14ac:dyDescent="0.2">
      <c r="A11" t="s">
        <v>9</v>
      </c>
      <c r="B11">
        <v>993</v>
      </c>
      <c r="E11" t="s">
        <v>9</v>
      </c>
      <c r="F11">
        <v>1890</v>
      </c>
      <c r="I11" t="s">
        <v>9</v>
      </c>
      <c r="J11">
        <v>1223</v>
      </c>
    </row>
    <row r="12" spans="1:10" x14ac:dyDescent="0.2">
      <c r="A12" t="s">
        <v>10</v>
      </c>
      <c r="B12">
        <v>901</v>
      </c>
      <c r="E12" t="s">
        <v>10</v>
      </c>
      <c r="F12">
        <v>911</v>
      </c>
      <c r="I12" t="s">
        <v>10</v>
      </c>
      <c r="J12">
        <v>1280</v>
      </c>
    </row>
    <row r="13" spans="1:10" x14ac:dyDescent="0.2">
      <c r="A13" t="s">
        <v>11</v>
      </c>
      <c r="B13">
        <v>970</v>
      </c>
      <c r="E13" t="s">
        <v>11</v>
      </c>
      <c r="F13">
        <v>1561</v>
      </c>
      <c r="I13" t="s">
        <v>11</v>
      </c>
      <c r="J13">
        <v>975</v>
      </c>
    </row>
    <row r="14" spans="1:10" x14ac:dyDescent="0.2">
      <c r="A14" t="s">
        <v>12</v>
      </c>
      <c r="B14">
        <v>197</v>
      </c>
      <c r="E14" t="s">
        <v>12</v>
      </c>
      <c r="F14">
        <v>192</v>
      </c>
      <c r="I14" t="s">
        <v>12</v>
      </c>
      <c r="J14">
        <v>188</v>
      </c>
    </row>
    <row r="15" spans="1:10" x14ac:dyDescent="0.2">
      <c r="A15" t="s">
        <v>13</v>
      </c>
      <c r="B15">
        <v>5719</v>
      </c>
      <c r="E15" t="s">
        <v>13</v>
      </c>
      <c r="F15">
        <v>7171</v>
      </c>
      <c r="I15" t="s">
        <v>13</v>
      </c>
      <c r="J15">
        <v>5759</v>
      </c>
    </row>
    <row r="16" spans="1:10" x14ac:dyDescent="0.2">
      <c r="A16" t="s">
        <v>14</v>
      </c>
      <c r="B16">
        <v>6117</v>
      </c>
      <c r="E16" t="s">
        <v>14</v>
      </c>
      <c r="F16">
        <v>7589</v>
      </c>
      <c r="I16" t="s">
        <v>14</v>
      </c>
      <c r="J16">
        <v>6998</v>
      </c>
    </row>
    <row r="17" spans="1:10" x14ac:dyDescent="0.2">
      <c r="A17" t="s">
        <v>15</v>
      </c>
      <c r="B17">
        <v>6096</v>
      </c>
      <c r="E17" t="s">
        <v>15</v>
      </c>
      <c r="F17">
        <v>10341</v>
      </c>
      <c r="I17" t="s">
        <v>15</v>
      </c>
      <c r="J17">
        <v>8229</v>
      </c>
    </row>
    <row r="18" spans="1:10" x14ac:dyDescent="0.2">
      <c r="A18" t="s">
        <v>16</v>
      </c>
      <c r="B18">
        <v>5875</v>
      </c>
      <c r="E18" t="s">
        <v>16</v>
      </c>
      <c r="F18">
        <v>8880</v>
      </c>
      <c r="I18" t="s">
        <v>16</v>
      </c>
      <c r="J18">
        <v>6557</v>
      </c>
    </row>
    <row r="19" spans="1:10" x14ac:dyDescent="0.2">
      <c r="A19" t="s">
        <v>17</v>
      </c>
      <c r="B19">
        <v>6619</v>
      </c>
      <c r="E19" t="s">
        <v>17</v>
      </c>
      <c r="F19">
        <v>8691</v>
      </c>
      <c r="I19" t="s">
        <v>17</v>
      </c>
      <c r="J19">
        <v>6376</v>
      </c>
    </row>
    <row r="20" spans="1:10" x14ac:dyDescent="0.2">
      <c r="A20" t="s">
        <v>18</v>
      </c>
      <c r="B20">
        <v>197</v>
      </c>
      <c r="E20" t="s">
        <v>18</v>
      </c>
      <c r="F20">
        <v>192</v>
      </c>
      <c r="I20" t="s">
        <v>18</v>
      </c>
      <c r="J20">
        <v>193</v>
      </c>
    </row>
    <row r="21" spans="1:10" x14ac:dyDescent="0.2">
      <c r="A21" t="s">
        <v>19</v>
      </c>
      <c r="B21">
        <v>584</v>
      </c>
      <c r="E21" t="s">
        <v>19</v>
      </c>
      <c r="F21">
        <v>1114</v>
      </c>
      <c r="I21" t="s">
        <v>19</v>
      </c>
      <c r="J21">
        <v>676</v>
      </c>
    </row>
    <row r="22" spans="1:10" x14ac:dyDescent="0.2">
      <c r="A22" t="s">
        <v>20</v>
      </c>
      <c r="B22">
        <v>1171</v>
      </c>
      <c r="E22" t="s">
        <v>20</v>
      </c>
      <c r="F22">
        <v>2080</v>
      </c>
      <c r="I22" t="s">
        <v>20</v>
      </c>
      <c r="J22">
        <v>832</v>
      </c>
    </row>
    <row r="23" spans="1:10" x14ac:dyDescent="0.2">
      <c r="A23" t="s">
        <v>21</v>
      </c>
      <c r="B23">
        <v>951</v>
      </c>
      <c r="E23" t="s">
        <v>21</v>
      </c>
      <c r="F23">
        <v>1945</v>
      </c>
      <c r="I23" t="s">
        <v>21</v>
      </c>
      <c r="J23">
        <v>1046</v>
      </c>
    </row>
    <row r="24" spans="1:10" x14ac:dyDescent="0.2">
      <c r="A24" t="s">
        <v>22</v>
      </c>
      <c r="B24">
        <v>850</v>
      </c>
      <c r="E24" t="s">
        <v>22</v>
      </c>
      <c r="F24">
        <v>731</v>
      </c>
      <c r="I24" t="s">
        <v>22</v>
      </c>
      <c r="J24">
        <v>1132</v>
      </c>
    </row>
    <row r="25" spans="1:10" x14ac:dyDescent="0.2">
      <c r="A25" t="s">
        <v>23</v>
      </c>
      <c r="B25">
        <v>900</v>
      </c>
      <c r="E25" t="s">
        <v>23</v>
      </c>
      <c r="F25">
        <v>1396</v>
      </c>
      <c r="I25" t="s">
        <v>23</v>
      </c>
      <c r="J25">
        <v>1073</v>
      </c>
    </row>
    <row r="26" spans="1:10" x14ac:dyDescent="0.2">
      <c r="A26" t="s">
        <v>24</v>
      </c>
      <c r="B26">
        <v>195</v>
      </c>
      <c r="E26" t="s">
        <v>24</v>
      </c>
      <c r="F26">
        <v>192</v>
      </c>
      <c r="I26" t="s">
        <v>24</v>
      </c>
      <c r="J26">
        <v>187</v>
      </c>
    </row>
    <row r="27" spans="1:10" x14ac:dyDescent="0.2">
      <c r="A27" t="s">
        <v>25</v>
      </c>
      <c r="B27">
        <v>4871</v>
      </c>
      <c r="E27" t="s">
        <v>25</v>
      </c>
      <c r="F27">
        <v>5881</v>
      </c>
      <c r="I27" t="s">
        <v>25</v>
      </c>
      <c r="J27">
        <v>4167</v>
      </c>
    </row>
    <row r="28" spans="1:10" x14ac:dyDescent="0.2">
      <c r="A28" t="s">
        <v>26</v>
      </c>
      <c r="B28">
        <v>4867</v>
      </c>
      <c r="E28" t="s">
        <v>26</v>
      </c>
      <c r="F28">
        <v>5557</v>
      </c>
      <c r="I28" t="s">
        <v>26</v>
      </c>
      <c r="J28">
        <v>4811</v>
      </c>
    </row>
    <row r="29" spans="1:10" x14ac:dyDescent="0.2">
      <c r="A29" t="s">
        <v>27</v>
      </c>
      <c r="B29">
        <v>5477</v>
      </c>
      <c r="E29" t="s">
        <v>27</v>
      </c>
      <c r="F29">
        <v>7419</v>
      </c>
      <c r="I29" t="s">
        <v>27</v>
      </c>
      <c r="J29">
        <v>5609</v>
      </c>
    </row>
    <row r="30" spans="1:10" x14ac:dyDescent="0.2">
      <c r="A30" t="s">
        <v>28</v>
      </c>
      <c r="B30">
        <v>5932</v>
      </c>
      <c r="E30" t="s">
        <v>28</v>
      </c>
      <c r="F30">
        <v>6839</v>
      </c>
      <c r="I30" t="s">
        <v>28</v>
      </c>
      <c r="J30">
        <v>4428</v>
      </c>
    </row>
    <row r="31" spans="1:10" x14ac:dyDescent="0.2">
      <c r="A31" t="s">
        <v>29</v>
      </c>
      <c r="B31">
        <v>5004</v>
      </c>
      <c r="E31" t="s">
        <v>29</v>
      </c>
      <c r="F31">
        <v>6652</v>
      </c>
      <c r="I31" t="s">
        <v>29</v>
      </c>
      <c r="J31">
        <v>4872</v>
      </c>
    </row>
    <row r="32" spans="1:10" x14ac:dyDescent="0.2">
      <c r="A32" t="s">
        <v>30</v>
      </c>
      <c r="B32">
        <v>199</v>
      </c>
      <c r="E32" t="s">
        <v>30</v>
      </c>
      <c r="F32">
        <v>196</v>
      </c>
      <c r="I32" t="s">
        <v>30</v>
      </c>
      <c r="J32">
        <v>192</v>
      </c>
    </row>
    <row r="33" spans="1:10" x14ac:dyDescent="0.2">
      <c r="A33" t="s">
        <v>31</v>
      </c>
      <c r="B33">
        <v>401</v>
      </c>
      <c r="E33" t="s">
        <v>31</v>
      </c>
      <c r="F33">
        <v>684</v>
      </c>
      <c r="I33" t="s">
        <v>31</v>
      </c>
      <c r="J33">
        <v>457</v>
      </c>
    </row>
    <row r="34" spans="1:10" x14ac:dyDescent="0.2">
      <c r="A34" t="s">
        <v>32</v>
      </c>
      <c r="B34">
        <v>628</v>
      </c>
      <c r="E34" t="s">
        <v>32</v>
      </c>
      <c r="F34">
        <v>998</v>
      </c>
      <c r="I34" t="s">
        <v>32</v>
      </c>
      <c r="J34">
        <v>513</v>
      </c>
    </row>
    <row r="35" spans="1:10" x14ac:dyDescent="0.2">
      <c r="A35" t="s">
        <v>33</v>
      </c>
      <c r="B35">
        <v>593</v>
      </c>
      <c r="E35" t="s">
        <v>33</v>
      </c>
      <c r="F35">
        <v>1067</v>
      </c>
      <c r="I35" t="s">
        <v>33</v>
      </c>
      <c r="J35">
        <v>564</v>
      </c>
    </row>
    <row r="36" spans="1:10" x14ac:dyDescent="0.2">
      <c r="A36" t="s">
        <v>34</v>
      </c>
      <c r="B36">
        <v>585</v>
      </c>
      <c r="E36" t="s">
        <v>34</v>
      </c>
      <c r="F36">
        <v>1154</v>
      </c>
      <c r="I36" t="s">
        <v>34</v>
      </c>
      <c r="J36">
        <v>682</v>
      </c>
    </row>
    <row r="37" spans="1:10" x14ac:dyDescent="0.2">
      <c r="A37" t="s">
        <v>35</v>
      </c>
      <c r="B37">
        <v>697</v>
      </c>
      <c r="E37" t="s">
        <v>35</v>
      </c>
      <c r="F37">
        <v>903</v>
      </c>
      <c r="I37" t="s">
        <v>35</v>
      </c>
      <c r="J37">
        <v>559</v>
      </c>
    </row>
    <row r="38" spans="1:10" x14ac:dyDescent="0.2">
      <c r="A38" t="s">
        <v>36</v>
      </c>
      <c r="B38">
        <v>192</v>
      </c>
      <c r="E38" t="s">
        <v>36</v>
      </c>
      <c r="F38">
        <v>187</v>
      </c>
      <c r="I38" t="s">
        <v>36</v>
      </c>
      <c r="J38">
        <v>189</v>
      </c>
    </row>
    <row r="39" spans="1:10" x14ac:dyDescent="0.2">
      <c r="A39" t="s">
        <v>37</v>
      </c>
      <c r="B39">
        <v>2078</v>
      </c>
      <c r="E39" t="s">
        <v>37</v>
      </c>
      <c r="F39">
        <v>2424</v>
      </c>
      <c r="I39" t="s">
        <v>37</v>
      </c>
      <c r="J39">
        <v>1602</v>
      </c>
    </row>
    <row r="40" spans="1:10" x14ac:dyDescent="0.2">
      <c r="A40" t="s">
        <v>38</v>
      </c>
      <c r="B40">
        <v>2097</v>
      </c>
      <c r="E40" t="s">
        <v>38</v>
      </c>
      <c r="F40">
        <v>2790</v>
      </c>
      <c r="I40" t="s">
        <v>38</v>
      </c>
      <c r="J40">
        <v>2027</v>
      </c>
    </row>
    <row r="41" spans="1:10" x14ac:dyDescent="0.2">
      <c r="A41" t="s">
        <v>39</v>
      </c>
      <c r="B41">
        <v>3084</v>
      </c>
      <c r="E41" t="s">
        <v>39</v>
      </c>
      <c r="F41">
        <v>3360</v>
      </c>
      <c r="I41" t="s">
        <v>39</v>
      </c>
      <c r="J41">
        <v>2649</v>
      </c>
    </row>
    <row r="42" spans="1:10" x14ac:dyDescent="0.2">
      <c r="A42" t="s">
        <v>40</v>
      </c>
      <c r="B42">
        <v>2040</v>
      </c>
      <c r="E42" t="s">
        <v>40</v>
      </c>
      <c r="F42">
        <v>2940</v>
      </c>
      <c r="I42" t="s">
        <v>40</v>
      </c>
      <c r="J42">
        <v>1767</v>
      </c>
    </row>
    <row r="43" spans="1:10" x14ac:dyDescent="0.2">
      <c r="A43" t="s">
        <v>41</v>
      </c>
      <c r="B43">
        <v>1788</v>
      </c>
      <c r="E43" t="s">
        <v>41</v>
      </c>
      <c r="F43">
        <v>2461</v>
      </c>
      <c r="I43" t="s">
        <v>41</v>
      </c>
      <c r="J43">
        <v>1778</v>
      </c>
    </row>
    <row r="44" spans="1:10" x14ac:dyDescent="0.2">
      <c r="A44" t="s">
        <v>42</v>
      </c>
      <c r="B44">
        <v>196</v>
      </c>
      <c r="E44" t="s">
        <v>42</v>
      </c>
      <c r="F44">
        <v>188</v>
      </c>
      <c r="I44" t="s">
        <v>42</v>
      </c>
      <c r="J44">
        <v>189</v>
      </c>
    </row>
    <row r="45" spans="1:10" x14ac:dyDescent="0.2">
      <c r="A45" t="s">
        <v>43</v>
      </c>
      <c r="B45">
        <v>279</v>
      </c>
      <c r="E45" t="s">
        <v>43</v>
      </c>
      <c r="F45">
        <v>312</v>
      </c>
      <c r="I45" t="s">
        <v>43</v>
      </c>
      <c r="J45">
        <v>255</v>
      </c>
    </row>
    <row r="46" spans="1:10" x14ac:dyDescent="0.2">
      <c r="A46" t="s">
        <v>44</v>
      </c>
      <c r="B46">
        <v>307</v>
      </c>
      <c r="E46" t="s">
        <v>44</v>
      </c>
      <c r="F46">
        <v>346</v>
      </c>
      <c r="I46" t="s">
        <v>44</v>
      </c>
      <c r="J46">
        <v>289</v>
      </c>
    </row>
    <row r="47" spans="1:10" x14ac:dyDescent="0.2">
      <c r="A47" t="s">
        <v>45</v>
      </c>
      <c r="B47">
        <v>270</v>
      </c>
      <c r="E47" t="s">
        <v>45</v>
      </c>
      <c r="F47">
        <v>418</v>
      </c>
      <c r="I47" t="s">
        <v>45</v>
      </c>
      <c r="J47">
        <v>295</v>
      </c>
    </row>
    <row r="48" spans="1:10" x14ac:dyDescent="0.2">
      <c r="A48" t="s">
        <v>46</v>
      </c>
      <c r="B48">
        <v>319</v>
      </c>
      <c r="E48" t="s">
        <v>46</v>
      </c>
      <c r="F48">
        <v>459</v>
      </c>
      <c r="I48" t="s">
        <v>46</v>
      </c>
      <c r="J48">
        <v>322</v>
      </c>
    </row>
    <row r="49" spans="1:10" x14ac:dyDescent="0.2">
      <c r="A49" t="s">
        <v>47</v>
      </c>
      <c r="B49">
        <v>323</v>
      </c>
      <c r="E49" t="s">
        <v>47</v>
      </c>
      <c r="F49">
        <v>354</v>
      </c>
      <c r="I49" t="s">
        <v>47</v>
      </c>
      <c r="J49">
        <v>269</v>
      </c>
    </row>
    <row r="50" spans="1:10" x14ac:dyDescent="0.2">
      <c r="A50" t="s">
        <v>48</v>
      </c>
      <c r="B50">
        <v>190</v>
      </c>
      <c r="E50" t="s">
        <v>48</v>
      </c>
      <c r="F50">
        <v>187</v>
      </c>
      <c r="I50" t="s">
        <v>48</v>
      </c>
      <c r="J50">
        <v>188</v>
      </c>
    </row>
    <row r="51" spans="1:10" x14ac:dyDescent="0.2">
      <c r="A51" t="s">
        <v>49</v>
      </c>
      <c r="B51">
        <v>277</v>
      </c>
      <c r="E51" t="s">
        <v>49</v>
      </c>
      <c r="F51">
        <v>277</v>
      </c>
      <c r="I51" t="s">
        <v>49</v>
      </c>
      <c r="J51">
        <v>251</v>
      </c>
    </row>
    <row r="52" spans="1:10" x14ac:dyDescent="0.2">
      <c r="A52" t="s">
        <v>50</v>
      </c>
      <c r="B52">
        <v>303</v>
      </c>
      <c r="E52" t="s">
        <v>50</v>
      </c>
      <c r="F52">
        <v>338</v>
      </c>
      <c r="I52" t="s">
        <v>50</v>
      </c>
      <c r="J52">
        <v>263</v>
      </c>
    </row>
    <row r="53" spans="1:10" x14ac:dyDescent="0.2">
      <c r="A53" t="s">
        <v>51</v>
      </c>
      <c r="B53">
        <v>348</v>
      </c>
      <c r="E53" t="s">
        <v>51</v>
      </c>
      <c r="F53">
        <v>394</v>
      </c>
      <c r="I53" t="s">
        <v>51</v>
      </c>
      <c r="J53">
        <v>313</v>
      </c>
    </row>
    <row r="54" spans="1:10" x14ac:dyDescent="0.2">
      <c r="A54" t="s">
        <v>52</v>
      </c>
      <c r="B54">
        <v>327</v>
      </c>
      <c r="E54" t="s">
        <v>52</v>
      </c>
      <c r="F54">
        <v>324</v>
      </c>
      <c r="I54" t="s">
        <v>52</v>
      </c>
      <c r="J54">
        <v>252</v>
      </c>
    </row>
    <row r="55" spans="1:10" x14ac:dyDescent="0.2">
      <c r="A55" t="s">
        <v>53</v>
      </c>
      <c r="B55">
        <v>305</v>
      </c>
      <c r="E55" t="s">
        <v>53</v>
      </c>
      <c r="F55">
        <v>327</v>
      </c>
      <c r="I55" t="s">
        <v>53</v>
      </c>
      <c r="J55">
        <v>261</v>
      </c>
    </row>
    <row r="56" spans="1:10" x14ac:dyDescent="0.2">
      <c r="A56" t="s">
        <v>54</v>
      </c>
      <c r="B56">
        <v>191</v>
      </c>
      <c r="E56" t="s">
        <v>54</v>
      </c>
      <c r="F56">
        <v>183</v>
      </c>
      <c r="I56" t="s">
        <v>54</v>
      </c>
      <c r="J56">
        <v>182</v>
      </c>
    </row>
    <row r="57" spans="1:10" x14ac:dyDescent="0.2">
      <c r="A57" t="s">
        <v>55</v>
      </c>
      <c r="B57">
        <v>198</v>
      </c>
      <c r="E57" t="s">
        <v>55</v>
      </c>
      <c r="F57">
        <v>187</v>
      </c>
      <c r="I57" t="s">
        <v>55</v>
      </c>
      <c r="J57">
        <v>186</v>
      </c>
    </row>
    <row r="58" spans="1:10" x14ac:dyDescent="0.2">
      <c r="A58" t="s">
        <v>56</v>
      </c>
      <c r="B58">
        <v>190</v>
      </c>
      <c r="E58" t="s">
        <v>56</v>
      </c>
      <c r="F58">
        <v>189</v>
      </c>
      <c r="I58" t="s">
        <v>56</v>
      </c>
      <c r="J58">
        <v>185</v>
      </c>
    </row>
    <row r="59" spans="1:10" x14ac:dyDescent="0.2">
      <c r="A59" t="s">
        <v>57</v>
      </c>
      <c r="B59">
        <v>191</v>
      </c>
      <c r="E59" t="s">
        <v>57</v>
      </c>
      <c r="F59">
        <v>189</v>
      </c>
      <c r="I59" t="s">
        <v>57</v>
      </c>
      <c r="J59">
        <v>188</v>
      </c>
    </row>
    <row r="60" spans="1:10" x14ac:dyDescent="0.2">
      <c r="A60" t="s">
        <v>58</v>
      </c>
      <c r="B60">
        <v>191</v>
      </c>
      <c r="E60" t="s">
        <v>58</v>
      </c>
      <c r="F60">
        <v>182</v>
      </c>
      <c r="I60" t="s">
        <v>58</v>
      </c>
      <c r="J60">
        <v>183</v>
      </c>
    </row>
    <row r="61" spans="1:10" x14ac:dyDescent="0.2">
      <c r="A61" t="s">
        <v>59</v>
      </c>
      <c r="B61">
        <v>192</v>
      </c>
      <c r="E61" t="s">
        <v>59</v>
      </c>
      <c r="F61">
        <v>198</v>
      </c>
      <c r="I61" t="s">
        <v>59</v>
      </c>
      <c r="J61">
        <v>186</v>
      </c>
    </row>
    <row r="62" spans="1:10" x14ac:dyDescent="0.2">
      <c r="A62" t="s">
        <v>60</v>
      </c>
      <c r="B62">
        <v>179</v>
      </c>
      <c r="E62" t="s">
        <v>60</v>
      </c>
      <c r="F62">
        <v>179</v>
      </c>
      <c r="I62" t="s">
        <v>60</v>
      </c>
      <c r="J62">
        <v>173</v>
      </c>
    </row>
    <row r="63" spans="1:10" x14ac:dyDescent="0.2">
      <c r="A63" t="s">
        <v>61</v>
      </c>
      <c r="B63">
        <v>182</v>
      </c>
      <c r="E63" t="s">
        <v>61</v>
      </c>
      <c r="F63">
        <v>177</v>
      </c>
      <c r="I63" t="s">
        <v>61</v>
      </c>
      <c r="J63">
        <v>175</v>
      </c>
    </row>
    <row r="64" spans="1:10" x14ac:dyDescent="0.2">
      <c r="A64" t="s">
        <v>62</v>
      </c>
      <c r="B64">
        <v>183</v>
      </c>
      <c r="E64" t="s">
        <v>62</v>
      </c>
      <c r="F64">
        <v>179</v>
      </c>
      <c r="I64" t="s">
        <v>62</v>
      </c>
      <c r="J64">
        <v>178</v>
      </c>
    </row>
    <row r="65" spans="1:10" x14ac:dyDescent="0.2">
      <c r="A65" t="s">
        <v>63</v>
      </c>
      <c r="B65">
        <v>179</v>
      </c>
      <c r="E65" t="s">
        <v>63</v>
      </c>
      <c r="F65">
        <v>180</v>
      </c>
      <c r="I65" t="s">
        <v>63</v>
      </c>
      <c r="J65">
        <v>178</v>
      </c>
    </row>
    <row r="66" spans="1:10" x14ac:dyDescent="0.2">
      <c r="A66" t="s">
        <v>64</v>
      </c>
      <c r="B66">
        <v>184</v>
      </c>
      <c r="E66" t="s">
        <v>64</v>
      </c>
      <c r="F66">
        <v>179</v>
      </c>
      <c r="I66" t="s">
        <v>64</v>
      </c>
      <c r="J66">
        <v>176</v>
      </c>
    </row>
    <row r="67" spans="1:10" x14ac:dyDescent="0.2">
      <c r="A67" t="s">
        <v>65</v>
      </c>
      <c r="B67">
        <v>179</v>
      </c>
      <c r="E67" t="s">
        <v>65</v>
      </c>
      <c r="F67">
        <v>179</v>
      </c>
      <c r="I67" t="s">
        <v>65</v>
      </c>
      <c r="J67">
        <v>174</v>
      </c>
    </row>
    <row r="68" spans="1:10" x14ac:dyDescent="0.2">
      <c r="A68" t="s">
        <v>66</v>
      </c>
      <c r="B68">
        <v>183</v>
      </c>
      <c r="E68" t="s">
        <v>66</v>
      </c>
      <c r="F68">
        <v>178</v>
      </c>
      <c r="I68" t="s">
        <v>66</v>
      </c>
      <c r="J68">
        <v>176</v>
      </c>
    </row>
    <row r="69" spans="1:10" x14ac:dyDescent="0.2">
      <c r="A69" t="s">
        <v>67</v>
      </c>
      <c r="B69">
        <v>188</v>
      </c>
      <c r="E69" t="s">
        <v>67</v>
      </c>
      <c r="F69">
        <v>178</v>
      </c>
      <c r="I69" t="s">
        <v>67</v>
      </c>
      <c r="J69">
        <v>177</v>
      </c>
    </row>
    <row r="70" spans="1:10" x14ac:dyDescent="0.2">
      <c r="A70" t="s">
        <v>68</v>
      </c>
      <c r="B70">
        <v>179</v>
      </c>
      <c r="E70" t="s">
        <v>68</v>
      </c>
      <c r="F70">
        <v>178</v>
      </c>
      <c r="I70" t="s">
        <v>68</v>
      </c>
      <c r="J70">
        <v>180</v>
      </c>
    </row>
    <row r="71" spans="1:10" x14ac:dyDescent="0.2">
      <c r="A71" t="s">
        <v>69</v>
      </c>
      <c r="B71">
        <v>184</v>
      </c>
      <c r="E71" t="s">
        <v>69</v>
      </c>
      <c r="F71">
        <v>181</v>
      </c>
      <c r="I71" t="s">
        <v>69</v>
      </c>
      <c r="J71">
        <v>176</v>
      </c>
    </row>
    <row r="72" spans="1:10" x14ac:dyDescent="0.2">
      <c r="A72" t="s">
        <v>70</v>
      </c>
      <c r="B72">
        <v>180</v>
      </c>
      <c r="E72" t="s">
        <v>70</v>
      </c>
      <c r="F72">
        <v>178</v>
      </c>
      <c r="I72" t="s">
        <v>70</v>
      </c>
      <c r="J72">
        <v>176</v>
      </c>
    </row>
    <row r="73" spans="1:10" x14ac:dyDescent="0.2">
      <c r="A73" t="s">
        <v>71</v>
      </c>
      <c r="B73">
        <v>180</v>
      </c>
      <c r="E73" t="s">
        <v>71</v>
      </c>
      <c r="F73">
        <v>177</v>
      </c>
      <c r="I73" t="s">
        <v>71</v>
      </c>
      <c r="J73">
        <v>177</v>
      </c>
    </row>
    <row r="74" spans="1:10" x14ac:dyDescent="0.2">
      <c r="A74" t="s">
        <v>72</v>
      </c>
      <c r="B74">
        <v>278</v>
      </c>
      <c r="E74" t="s">
        <v>72</v>
      </c>
      <c r="F74">
        <v>261</v>
      </c>
      <c r="I74" t="s">
        <v>72</v>
      </c>
      <c r="J74">
        <v>267</v>
      </c>
    </row>
    <row r="75" spans="1:10" x14ac:dyDescent="0.2">
      <c r="A75" t="s">
        <v>73</v>
      </c>
      <c r="B75">
        <v>267</v>
      </c>
      <c r="E75" t="s">
        <v>73</v>
      </c>
      <c r="F75">
        <v>266</v>
      </c>
      <c r="I75" t="s">
        <v>73</v>
      </c>
      <c r="J75">
        <v>258</v>
      </c>
    </row>
    <row r="76" spans="1:10" x14ac:dyDescent="0.2">
      <c r="A76" t="s">
        <v>74</v>
      </c>
      <c r="B76">
        <v>266</v>
      </c>
      <c r="E76" t="s">
        <v>74</v>
      </c>
      <c r="F76">
        <v>257</v>
      </c>
      <c r="I76" t="s">
        <v>74</v>
      </c>
      <c r="J76">
        <v>261</v>
      </c>
    </row>
    <row r="77" spans="1:10" x14ac:dyDescent="0.2">
      <c r="A77" t="s">
        <v>75</v>
      </c>
      <c r="B77">
        <v>276</v>
      </c>
      <c r="E77" t="s">
        <v>75</v>
      </c>
      <c r="F77">
        <v>259</v>
      </c>
      <c r="I77" t="s">
        <v>75</v>
      </c>
      <c r="J77">
        <v>259</v>
      </c>
    </row>
    <row r="78" spans="1:10" x14ac:dyDescent="0.2">
      <c r="A78" t="s">
        <v>76</v>
      </c>
      <c r="B78">
        <v>274</v>
      </c>
      <c r="E78" t="s">
        <v>76</v>
      </c>
      <c r="F78">
        <v>262</v>
      </c>
      <c r="I78" t="s">
        <v>76</v>
      </c>
      <c r="J78">
        <v>259</v>
      </c>
    </row>
    <row r="79" spans="1:10" x14ac:dyDescent="0.2">
      <c r="A79" t="s">
        <v>77</v>
      </c>
      <c r="B79">
        <v>271</v>
      </c>
      <c r="E79" t="s">
        <v>77</v>
      </c>
      <c r="F79">
        <v>266</v>
      </c>
      <c r="I79" t="s">
        <v>77</v>
      </c>
      <c r="J79">
        <v>259</v>
      </c>
    </row>
    <row r="80" spans="1:10" x14ac:dyDescent="0.2">
      <c r="A80" t="s">
        <v>78</v>
      </c>
      <c r="B80">
        <v>1502</v>
      </c>
      <c r="E80" t="s">
        <v>78</v>
      </c>
      <c r="F80">
        <v>1942</v>
      </c>
      <c r="I80" t="s">
        <v>78</v>
      </c>
      <c r="J80">
        <v>1581</v>
      </c>
    </row>
    <row r="81" spans="1:10" x14ac:dyDescent="0.2">
      <c r="A81" t="s">
        <v>79</v>
      </c>
      <c r="B81">
        <v>2134</v>
      </c>
      <c r="E81" t="s">
        <v>79</v>
      </c>
      <c r="F81">
        <v>2774</v>
      </c>
      <c r="I81" t="s">
        <v>79</v>
      </c>
      <c r="J81">
        <v>2324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I116"/>
  <sheetViews>
    <sheetView tabSelected="1" topLeftCell="B1" workbookViewId="0">
      <selection activeCell="D20" sqref="D20"/>
    </sheetView>
  </sheetViews>
  <sheetFormatPr baseColWidth="10" defaultColWidth="8.85546875" defaultRowHeight="12.75" x14ac:dyDescent="0.2"/>
  <cols>
    <col min="4" max="4" width="16.42578125" customWidth="1"/>
  </cols>
  <sheetData>
    <row r="1" spans="4:35" ht="12.75" customHeight="1" x14ac:dyDescent="0.2">
      <c r="E1" t="s">
        <v>81</v>
      </c>
      <c r="L1" t="s">
        <v>80</v>
      </c>
      <c r="S1" t="s">
        <v>82</v>
      </c>
    </row>
    <row r="2" spans="4:35" ht="12.75" customHeight="1" x14ac:dyDescent="0.2">
      <c r="D2" t="s">
        <v>255</v>
      </c>
      <c r="E2">
        <v>184</v>
      </c>
      <c r="F2">
        <v>194</v>
      </c>
      <c r="G2">
        <v>190</v>
      </c>
      <c r="H2">
        <v>190</v>
      </c>
      <c r="I2">
        <v>188</v>
      </c>
      <c r="J2">
        <v>181</v>
      </c>
      <c r="L2">
        <v>195</v>
      </c>
      <c r="M2">
        <v>193</v>
      </c>
      <c r="N2">
        <v>197</v>
      </c>
      <c r="O2">
        <v>199</v>
      </c>
      <c r="P2">
        <v>185</v>
      </c>
      <c r="Q2">
        <v>178</v>
      </c>
      <c r="S2">
        <v>280</v>
      </c>
      <c r="W2" s="17"/>
      <c r="X2" s="17">
        <v>1</v>
      </c>
      <c r="Y2" s="17">
        <v>2</v>
      </c>
      <c r="Z2" s="17">
        <v>3</v>
      </c>
      <c r="AA2" s="17">
        <v>4</v>
      </c>
      <c r="AB2" s="17">
        <v>5</v>
      </c>
      <c r="AC2" s="17">
        <v>6</v>
      </c>
      <c r="AD2" s="17">
        <v>7</v>
      </c>
      <c r="AE2" s="17">
        <v>8</v>
      </c>
      <c r="AF2" s="17">
        <v>9</v>
      </c>
      <c r="AG2" s="17">
        <v>10</v>
      </c>
      <c r="AH2" s="17">
        <v>11</v>
      </c>
      <c r="AI2" s="17">
        <v>12</v>
      </c>
    </row>
    <row r="3" spans="4:35" ht="12.75" customHeight="1" x14ac:dyDescent="0.2">
      <c r="E3">
        <v>5192</v>
      </c>
      <c r="F3">
        <v>7070</v>
      </c>
      <c r="G3">
        <v>5371</v>
      </c>
      <c r="H3">
        <v>1706</v>
      </c>
      <c r="I3">
        <v>222</v>
      </c>
      <c r="J3">
        <v>180</v>
      </c>
      <c r="L3">
        <v>981</v>
      </c>
      <c r="M3">
        <v>802</v>
      </c>
      <c r="N3">
        <v>555</v>
      </c>
      <c r="O3">
        <v>272</v>
      </c>
      <c r="P3">
        <v>192</v>
      </c>
      <c r="Q3">
        <v>177</v>
      </c>
      <c r="S3">
        <v>288</v>
      </c>
      <c r="V3" t="s">
        <v>232</v>
      </c>
      <c r="W3" s="17" t="s">
        <v>233</v>
      </c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</row>
    <row r="4" spans="4:35" ht="12.75" customHeight="1" x14ac:dyDescent="0.2">
      <c r="E4">
        <v>5929</v>
      </c>
      <c r="F4">
        <v>8006</v>
      </c>
      <c r="G4">
        <v>6119</v>
      </c>
      <c r="H4">
        <v>2416</v>
      </c>
      <c r="I4">
        <v>268</v>
      </c>
      <c r="J4">
        <v>176</v>
      </c>
      <c r="L4">
        <v>1287</v>
      </c>
      <c r="M4">
        <v>1101</v>
      </c>
      <c r="N4">
        <v>761</v>
      </c>
      <c r="O4">
        <v>342</v>
      </c>
      <c r="P4">
        <v>189</v>
      </c>
      <c r="Q4">
        <v>180</v>
      </c>
      <c r="S4">
        <v>283</v>
      </c>
      <c r="V4">
        <v>2000</v>
      </c>
      <c r="W4" s="17" t="s">
        <v>234</v>
      </c>
      <c r="X4" s="34"/>
      <c r="Y4" s="34"/>
      <c r="Z4" s="34"/>
      <c r="AA4" s="34"/>
      <c r="AB4" s="34"/>
      <c r="AC4" s="34"/>
      <c r="AD4" s="35"/>
      <c r="AE4" s="35"/>
      <c r="AF4" s="35"/>
      <c r="AG4" s="35"/>
      <c r="AH4" s="35"/>
      <c r="AI4" s="35"/>
    </row>
    <row r="5" spans="4:35" ht="12.75" customHeight="1" x14ac:dyDescent="0.2">
      <c r="E5">
        <v>7715</v>
      </c>
      <c r="F5">
        <v>8537</v>
      </c>
      <c r="G5">
        <v>5678</v>
      </c>
      <c r="H5">
        <v>2381</v>
      </c>
      <c r="I5">
        <v>270</v>
      </c>
      <c r="J5">
        <v>180</v>
      </c>
      <c r="L5">
        <v>1387</v>
      </c>
      <c r="M5">
        <v>1246</v>
      </c>
      <c r="N5">
        <v>717</v>
      </c>
      <c r="O5">
        <v>341</v>
      </c>
      <c r="P5">
        <v>189</v>
      </c>
      <c r="Q5">
        <v>179</v>
      </c>
      <c r="S5">
        <v>283</v>
      </c>
      <c r="V5">
        <v>1500</v>
      </c>
      <c r="W5" s="17" t="s">
        <v>235</v>
      </c>
      <c r="X5" s="34"/>
      <c r="Y5" s="34"/>
      <c r="Z5" s="34"/>
      <c r="AA5" s="34"/>
      <c r="AB5" s="34"/>
      <c r="AC5" s="34"/>
      <c r="AD5" s="35"/>
      <c r="AE5" s="35"/>
      <c r="AF5" s="35"/>
      <c r="AG5" s="35"/>
      <c r="AH5" s="35"/>
      <c r="AI5" s="35"/>
    </row>
    <row r="6" spans="4:35" ht="12.75" customHeight="1" x14ac:dyDescent="0.2">
      <c r="E6">
        <v>8579</v>
      </c>
      <c r="F6">
        <v>8385</v>
      </c>
      <c r="G6">
        <v>7176</v>
      </c>
      <c r="H6">
        <v>2465</v>
      </c>
      <c r="I6">
        <v>272</v>
      </c>
      <c r="J6">
        <v>181</v>
      </c>
      <c r="L6">
        <v>1307</v>
      </c>
      <c r="M6">
        <v>1245</v>
      </c>
      <c r="N6">
        <v>644</v>
      </c>
      <c r="O6">
        <v>332</v>
      </c>
      <c r="P6">
        <v>192</v>
      </c>
      <c r="Q6">
        <v>181</v>
      </c>
      <c r="S6">
        <v>280</v>
      </c>
      <c r="V6">
        <v>1000</v>
      </c>
      <c r="W6" s="17" t="s">
        <v>236</v>
      </c>
      <c r="X6" s="34"/>
      <c r="Y6" s="34"/>
      <c r="Z6" s="34"/>
      <c r="AA6" s="34"/>
      <c r="AB6" s="34"/>
      <c r="AC6" s="34"/>
      <c r="AD6" s="35"/>
      <c r="AE6" s="35"/>
      <c r="AF6" s="35"/>
      <c r="AG6" s="35"/>
      <c r="AH6" s="35"/>
      <c r="AI6" s="35"/>
    </row>
    <row r="7" spans="4:35" ht="12.75" customHeight="1" x14ac:dyDescent="0.2">
      <c r="E7">
        <v>8800</v>
      </c>
      <c r="F7">
        <v>8955</v>
      </c>
      <c r="G7">
        <v>6380</v>
      </c>
      <c r="H7">
        <v>2372</v>
      </c>
      <c r="I7">
        <v>274</v>
      </c>
      <c r="J7">
        <v>181</v>
      </c>
      <c r="L7">
        <v>1354</v>
      </c>
      <c r="M7">
        <v>1111</v>
      </c>
      <c r="N7">
        <v>705</v>
      </c>
      <c r="O7">
        <v>328</v>
      </c>
      <c r="P7">
        <v>190</v>
      </c>
      <c r="Q7">
        <v>177</v>
      </c>
      <c r="S7">
        <v>285</v>
      </c>
      <c r="V7">
        <v>500</v>
      </c>
      <c r="W7" s="17" t="s">
        <v>237</v>
      </c>
      <c r="X7" s="34"/>
      <c r="Y7" s="34"/>
      <c r="Z7" s="34"/>
      <c r="AA7" s="34"/>
      <c r="AB7" s="34"/>
      <c r="AC7" s="34"/>
      <c r="AD7" s="35"/>
      <c r="AE7" s="35"/>
      <c r="AF7" s="35"/>
      <c r="AG7" s="35"/>
      <c r="AH7" s="35"/>
      <c r="AI7" s="35"/>
    </row>
    <row r="8" spans="4:35" ht="12.75" customHeight="1" x14ac:dyDescent="0.2">
      <c r="V8">
        <v>100</v>
      </c>
      <c r="W8" s="17" t="s">
        <v>238</v>
      </c>
      <c r="X8" s="34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</row>
    <row r="9" spans="4:35" ht="12.75" customHeight="1" x14ac:dyDescent="0.2">
      <c r="D9" t="s">
        <v>256</v>
      </c>
      <c r="E9">
        <v>183</v>
      </c>
      <c r="F9">
        <v>193</v>
      </c>
      <c r="G9">
        <v>188</v>
      </c>
      <c r="H9">
        <v>194</v>
      </c>
      <c r="I9">
        <v>189</v>
      </c>
      <c r="J9">
        <v>179</v>
      </c>
      <c r="L9">
        <v>192</v>
      </c>
      <c r="M9">
        <v>183</v>
      </c>
      <c r="N9">
        <v>192</v>
      </c>
      <c r="O9">
        <v>191</v>
      </c>
      <c r="P9">
        <v>188</v>
      </c>
      <c r="Q9">
        <v>180</v>
      </c>
      <c r="S9">
        <v>267</v>
      </c>
      <c r="V9">
        <v>0</v>
      </c>
      <c r="W9" s="17" t="s">
        <v>239</v>
      </c>
      <c r="X9" s="34"/>
      <c r="Y9" s="34"/>
      <c r="Z9" s="34"/>
      <c r="AA9" s="34"/>
      <c r="AB9" s="34"/>
      <c r="AC9" s="34"/>
      <c r="AD9" s="35"/>
      <c r="AE9" s="35"/>
      <c r="AF9" s="35"/>
      <c r="AG9" s="35"/>
      <c r="AH9" s="35"/>
      <c r="AI9" s="35"/>
    </row>
    <row r="10" spans="4:35" ht="12.75" customHeight="1" x14ac:dyDescent="0.2">
      <c r="E10">
        <v>4257</v>
      </c>
      <c r="F10">
        <v>6768</v>
      </c>
      <c r="G10">
        <v>5128</v>
      </c>
      <c r="H10">
        <v>1532</v>
      </c>
      <c r="I10">
        <v>210</v>
      </c>
      <c r="J10">
        <v>177</v>
      </c>
      <c r="L10">
        <v>182</v>
      </c>
      <c r="M10">
        <v>182</v>
      </c>
      <c r="N10">
        <v>420</v>
      </c>
      <c r="O10">
        <v>229</v>
      </c>
      <c r="P10">
        <v>191</v>
      </c>
      <c r="Q10">
        <v>184</v>
      </c>
      <c r="S10">
        <v>266</v>
      </c>
      <c r="W10" s="17" t="s">
        <v>240</v>
      </c>
      <c r="X10" s="36" t="s">
        <v>241</v>
      </c>
      <c r="Y10" s="37"/>
      <c r="Z10" s="38"/>
      <c r="AA10" s="33"/>
      <c r="AB10" s="33"/>
      <c r="AC10" s="33"/>
      <c r="AD10" s="33"/>
      <c r="AE10" s="33"/>
      <c r="AF10" s="33"/>
      <c r="AG10" s="36" t="s">
        <v>241</v>
      </c>
      <c r="AH10" s="37"/>
      <c r="AI10" s="38"/>
    </row>
    <row r="11" spans="4:35" ht="12.75" customHeight="1" x14ac:dyDescent="0.2">
      <c r="E11">
        <v>6433</v>
      </c>
      <c r="F11">
        <v>8873</v>
      </c>
      <c r="G11">
        <v>7909</v>
      </c>
      <c r="H11">
        <v>2545</v>
      </c>
      <c r="I11">
        <v>214</v>
      </c>
      <c r="J11">
        <v>177</v>
      </c>
      <c r="L11">
        <v>1066</v>
      </c>
      <c r="M11">
        <v>1081</v>
      </c>
      <c r="N11">
        <v>602</v>
      </c>
      <c r="O11">
        <v>266</v>
      </c>
      <c r="P11">
        <v>192</v>
      </c>
      <c r="Q11">
        <v>181</v>
      </c>
      <c r="S11">
        <v>269</v>
      </c>
      <c r="W11" s="16" t="s">
        <v>242</v>
      </c>
      <c r="X11" s="16">
        <v>0</v>
      </c>
      <c r="Y11" s="16">
        <v>100</v>
      </c>
      <c r="Z11" s="16">
        <v>500</v>
      </c>
      <c r="AA11" s="16">
        <v>1000</v>
      </c>
      <c r="AB11" s="16">
        <v>1500</v>
      </c>
      <c r="AC11" s="16">
        <v>2000</v>
      </c>
      <c r="AD11" s="16">
        <v>0</v>
      </c>
      <c r="AE11" s="16">
        <v>100</v>
      </c>
      <c r="AF11" s="16">
        <v>500</v>
      </c>
      <c r="AG11" s="16">
        <v>1000</v>
      </c>
      <c r="AH11" s="16">
        <v>1500</v>
      </c>
      <c r="AI11" s="16">
        <v>2000</v>
      </c>
    </row>
    <row r="12" spans="4:35" ht="12.75" customHeight="1" x14ac:dyDescent="0.2">
      <c r="E12">
        <v>7543</v>
      </c>
      <c r="F12">
        <v>9367</v>
      </c>
      <c r="G12">
        <v>7645</v>
      </c>
      <c r="H12">
        <v>2934</v>
      </c>
      <c r="I12">
        <v>216</v>
      </c>
      <c r="J12">
        <v>180</v>
      </c>
      <c r="L12">
        <v>1870</v>
      </c>
      <c r="M12">
        <v>1995</v>
      </c>
      <c r="N12">
        <v>618</v>
      </c>
      <c r="O12">
        <v>278</v>
      </c>
      <c r="P12">
        <v>191</v>
      </c>
      <c r="Q12">
        <v>178</v>
      </c>
      <c r="S12">
        <v>269</v>
      </c>
    </row>
    <row r="13" spans="4:35" ht="12.75" customHeight="1" x14ac:dyDescent="0.2">
      <c r="E13">
        <v>9117</v>
      </c>
      <c r="F13">
        <v>9463</v>
      </c>
      <c r="G13">
        <v>8665</v>
      </c>
      <c r="H13">
        <v>3348</v>
      </c>
      <c r="I13">
        <v>218</v>
      </c>
      <c r="J13">
        <v>180</v>
      </c>
      <c r="L13">
        <v>1496</v>
      </c>
      <c r="M13">
        <v>1213</v>
      </c>
      <c r="N13">
        <v>833</v>
      </c>
      <c r="O13">
        <v>279</v>
      </c>
      <c r="P13">
        <v>187</v>
      </c>
      <c r="Q13">
        <v>182</v>
      </c>
      <c r="S13">
        <v>265</v>
      </c>
      <c r="X13" s="39"/>
      <c r="Y13" t="s">
        <v>243</v>
      </c>
      <c r="AD13" s="40"/>
      <c r="AE13" t="s">
        <v>244</v>
      </c>
    </row>
    <row r="14" spans="4:35" ht="12.75" customHeight="1" x14ac:dyDescent="0.2">
      <c r="E14">
        <v>9399</v>
      </c>
      <c r="F14">
        <v>9431</v>
      </c>
      <c r="G14">
        <v>8754</v>
      </c>
      <c r="H14">
        <v>3097</v>
      </c>
      <c r="I14">
        <v>212</v>
      </c>
      <c r="J14">
        <v>181</v>
      </c>
      <c r="L14">
        <v>1427</v>
      </c>
      <c r="M14">
        <v>1229</v>
      </c>
      <c r="N14">
        <v>664</v>
      </c>
      <c r="O14">
        <v>253</v>
      </c>
      <c r="P14">
        <v>186</v>
      </c>
      <c r="Q14">
        <v>178</v>
      </c>
      <c r="S14">
        <v>269</v>
      </c>
    </row>
    <row r="15" spans="4:35" ht="12.75" customHeight="1" x14ac:dyDescent="0.2"/>
    <row r="16" spans="4:35" ht="12.75" customHeight="1" x14ac:dyDescent="0.2">
      <c r="D16" t="s">
        <v>257</v>
      </c>
      <c r="E16">
        <v>189</v>
      </c>
      <c r="F16">
        <v>189</v>
      </c>
      <c r="G16">
        <v>187</v>
      </c>
      <c r="H16">
        <v>188</v>
      </c>
      <c r="I16">
        <v>188</v>
      </c>
      <c r="J16">
        <v>177</v>
      </c>
      <c r="L16">
        <v>189</v>
      </c>
      <c r="M16">
        <v>189</v>
      </c>
      <c r="N16">
        <v>189</v>
      </c>
      <c r="O16">
        <v>187</v>
      </c>
      <c r="P16">
        <v>186</v>
      </c>
      <c r="Q16">
        <v>177</v>
      </c>
      <c r="S16">
        <v>262</v>
      </c>
    </row>
    <row r="17" spans="4:19" ht="12.75" customHeight="1" x14ac:dyDescent="0.2">
      <c r="E17">
        <v>6412</v>
      </c>
      <c r="F17">
        <v>7194</v>
      </c>
      <c r="G17">
        <v>5198</v>
      </c>
      <c r="H17">
        <v>1961</v>
      </c>
      <c r="I17">
        <v>205</v>
      </c>
      <c r="J17">
        <v>180</v>
      </c>
      <c r="L17">
        <v>596</v>
      </c>
      <c r="M17">
        <v>616</v>
      </c>
      <c r="N17">
        <v>332</v>
      </c>
      <c r="O17">
        <v>229</v>
      </c>
      <c r="P17">
        <v>185</v>
      </c>
      <c r="Q17">
        <v>183</v>
      </c>
      <c r="S17">
        <v>268</v>
      </c>
    </row>
    <row r="18" spans="4:19" ht="12.75" customHeight="1" x14ac:dyDescent="0.2">
      <c r="E18">
        <v>8665</v>
      </c>
      <c r="F18">
        <v>10945</v>
      </c>
      <c r="G18">
        <v>7989</v>
      </c>
      <c r="H18">
        <v>3045</v>
      </c>
      <c r="I18">
        <v>217</v>
      </c>
      <c r="J18">
        <v>183</v>
      </c>
      <c r="L18">
        <v>987</v>
      </c>
      <c r="M18">
        <v>916</v>
      </c>
      <c r="N18">
        <v>512</v>
      </c>
      <c r="O18">
        <v>240</v>
      </c>
      <c r="P18">
        <v>186</v>
      </c>
      <c r="Q18">
        <v>179</v>
      </c>
      <c r="S18">
        <v>267</v>
      </c>
    </row>
    <row r="19" spans="4:19" ht="12.75" customHeight="1" x14ac:dyDescent="0.2">
      <c r="E19">
        <v>8873</v>
      </c>
      <c r="F19">
        <v>10581</v>
      </c>
      <c r="G19">
        <v>8209</v>
      </c>
      <c r="H19">
        <v>3706</v>
      </c>
      <c r="I19">
        <v>219</v>
      </c>
      <c r="J19">
        <v>176</v>
      </c>
      <c r="L19">
        <v>1122</v>
      </c>
      <c r="M19">
        <v>1103</v>
      </c>
      <c r="N19">
        <v>604</v>
      </c>
      <c r="O19">
        <v>269</v>
      </c>
      <c r="P19">
        <v>189</v>
      </c>
      <c r="Q19">
        <v>174</v>
      </c>
      <c r="S19">
        <v>267</v>
      </c>
    </row>
    <row r="20" spans="4:19" ht="12.75" customHeight="1" x14ac:dyDescent="0.2">
      <c r="E20">
        <v>9689</v>
      </c>
      <c r="F20">
        <v>9888</v>
      </c>
      <c r="G20">
        <v>8636</v>
      </c>
      <c r="H20">
        <v>3463</v>
      </c>
      <c r="I20">
        <v>220</v>
      </c>
      <c r="J20">
        <v>179</v>
      </c>
      <c r="L20">
        <v>1333</v>
      </c>
      <c r="M20">
        <v>1165</v>
      </c>
      <c r="N20">
        <v>685</v>
      </c>
      <c r="O20">
        <v>269</v>
      </c>
      <c r="P20">
        <v>184</v>
      </c>
      <c r="Q20">
        <v>174</v>
      </c>
      <c r="S20">
        <v>259</v>
      </c>
    </row>
    <row r="21" spans="4:19" ht="12.75" customHeight="1" x14ac:dyDescent="0.2">
      <c r="E21">
        <v>9624</v>
      </c>
      <c r="F21">
        <v>10229</v>
      </c>
      <c r="G21">
        <v>7194</v>
      </c>
      <c r="H21">
        <v>2964</v>
      </c>
      <c r="I21">
        <v>223</v>
      </c>
      <c r="J21">
        <v>176</v>
      </c>
      <c r="L21">
        <v>1393</v>
      </c>
      <c r="M21">
        <v>1197</v>
      </c>
      <c r="N21">
        <v>638</v>
      </c>
      <c r="O21">
        <v>263</v>
      </c>
      <c r="P21">
        <v>191</v>
      </c>
      <c r="Q21">
        <v>178</v>
      </c>
      <c r="S21">
        <v>270</v>
      </c>
    </row>
    <row r="22" spans="4:19" ht="12.75" customHeight="1" x14ac:dyDescent="0.2"/>
    <row r="23" spans="4:19" ht="12.75" customHeight="1" x14ac:dyDescent="0.2">
      <c r="D23" t="s">
        <v>85</v>
      </c>
      <c r="E23">
        <v>188</v>
      </c>
      <c r="F23">
        <v>191</v>
      </c>
      <c r="G23">
        <v>195</v>
      </c>
      <c r="H23">
        <v>191</v>
      </c>
      <c r="I23">
        <v>192</v>
      </c>
      <c r="J23">
        <v>179</v>
      </c>
      <c r="L23">
        <v>292</v>
      </c>
      <c r="M23">
        <v>186</v>
      </c>
      <c r="N23">
        <v>189</v>
      </c>
      <c r="O23">
        <v>188</v>
      </c>
      <c r="P23">
        <v>191</v>
      </c>
      <c r="Q23">
        <v>186</v>
      </c>
      <c r="S23">
        <v>260</v>
      </c>
    </row>
    <row r="24" spans="4:19" ht="12.75" customHeight="1" x14ac:dyDescent="0.2">
      <c r="E24">
        <v>3236</v>
      </c>
      <c r="F24">
        <v>7492</v>
      </c>
      <c r="G24">
        <v>4186</v>
      </c>
      <c r="H24">
        <v>1370</v>
      </c>
      <c r="I24">
        <v>212</v>
      </c>
      <c r="J24">
        <v>180</v>
      </c>
      <c r="L24">
        <v>715</v>
      </c>
      <c r="M24">
        <v>544</v>
      </c>
      <c r="N24">
        <v>343</v>
      </c>
      <c r="O24">
        <v>212</v>
      </c>
      <c r="P24">
        <v>186</v>
      </c>
      <c r="Q24">
        <v>189</v>
      </c>
      <c r="S24">
        <v>260</v>
      </c>
    </row>
    <row r="25" spans="4:19" ht="12.75" customHeight="1" x14ac:dyDescent="0.2">
      <c r="E25">
        <v>5832</v>
      </c>
      <c r="F25">
        <v>8813</v>
      </c>
      <c r="G25">
        <v>5715</v>
      </c>
      <c r="H25">
        <v>2029</v>
      </c>
      <c r="I25">
        <v>207</v>
      </c>
      <c r="J25">
        <v>181</v>
      </c>
      <c r="L25">
        <v>1038</v>
      </c>
      <c r="M25">
        <v>853</v>
      </c>
      <c r="N25">
        <v>496</v>
      </c>
      <c r="O25">
        <v>237</v>
      </c>
      <c r="P25">
        <v>190</v>
      </c>
      <c r="Q25">
        <v>188</v>
      </c>
      <c r="S25">
        <v>255</v>
      </c>
    </row>
    <row r="26" spans="4:19" ht="12.75" customHeight="1" x14ac:dyDescent="0.2">
      <c r="E26">
        <v>5911</v>
      </c>
      <c r="F26">
        <v>10368</v>
      </c>
      <c r="G26">
        <v>7620</v>
      </c>
      <c r="H26">
        <v>2163</v>
      </c>
      <c r="I26">
        <v>215</v>
      </c>
      <c r="J26">
        <v>179</v>
      </c>
      <c r="L26">
        <v>983</v>
      </c>
      <c r="M26">
        <v>803</v>
      </c>
      <c r="N26">
        <v>469</v>
      </c>
      <c r="O26">
        <v>237</v>
      </c>
      <c r="P26">
        <v>189</v>
      </c>
      <c r="Q26">
        <v>179</v>
      </c>
      <c r="S26">
        <v>260</v>
      </c>
    </row>
    <row r="27" spans="4:19" ht="12.75" customHeight="1" x14ac:dyDescent="0.2">
      <c r="E27">
        <v>7962</v>
      </c>
      <c r="F27">
        <v>10581</v>
      </c>
      <c r="G27">
        <v>7242</v>
      </c>
      <c r="H27">
        <v>1814</v>
      </c>
      <c r="I27">
        <v>215</v>
      </c>
      <c r="J27">
        <v>182</v>
      </c>
      <c r="L27">
        <v>1088</v>
      </c>
      <c r="M27">
        <v>925</v>
      </c>
      <c r="N27">
        <v>506</v>
      </c>
      <c r="O27">
        <v>247</v>
      </c>
      <c r="P27">
        <v>306</v>
      </c>
      <c r="Q27">
        <v>181</v>
      </c>
      <c r="S27">
        <v>258</v>
      </c>
    </row>
    <row r="28" spans="4:19" ht="12.75" customHeight="1" x14ac:dyDescent="0.2">
      <c r="E28">
        <v>7645</v>
      </c>
      <c r="F28">
        <v>10403</v>
      </c>
      <c r="G28">
        <v>7145</v>
      </c>
      <c r="H28">
        <v>2362</v>
      </c>
      <c r="I28">
        <v>214</v>
      </c>
      <c r="J28">
        <v>186</v>
      </c>
      <c r="L28">
        <v>1024</v>
      </c>
      <c r="M28">
        <v>781</v>
      </c>
      <c r="N28">
        <v>433</v>
      </c>
      <c r="O28">
        <v>229</v>
      </c>
      <c r="P28">
        <v>188</v>
      </c>
      <c r="Q28">
        <v>177</v>
      </c>
      <c r="S28">
        <v>255</v>
      </c>
    </row>
    <row r="29" spans="4:19" ht="12.75" customHeight="1" x14ac:dyDescent="0.2"/>
    <row r="30" spans="4:19" ht="12.75" customHeight="1" x14ac:dyDescent="0.2">
      <c r="D30" t="s">
        <v>86</v>
      </c>
      <c r="E30">
        <v>186</v>
      </c>
      <c r="F30">
        <v>195</v>
      </c>
      <c r="G30">
        <v>193</v>
      </c>
      <c r="H30">
        <v>193</v>
      </c>
      <c r="I30">
        <v>194</v>
      </c>
      <c r="J30">
        <v>180</v>
      </c>
      <c r="L30">
        <v>193</v>
      </c>
      <c r="M30">
        <v>192</v>
      </c>
      <c r="N30">
        <v>189</v>
      </c>
      <c r="O30">
        <v>191</v>
      </c>
      <c r="P30">
        <v>186</v>
      </c>
      <c r="Q30">
        <v>181</v>
      </c>
      <c r="S30">
        <v>257</v>
      </c>
    </row>
    <row r="31" spans="4:19" ht="12.75" customHeight="1" x14ac:dyDescent="0.2">
      <c r="E31">
        <v>4680</v>
      </c>
      <c r="F31">
        <v>7145</v>
      </c>
      <c r="G31">
        <v>5216</v>
      </c>
      <c r="H31">
        <v>1808</v>
      </c>
      <c r="I31">
        <v>216</v>
      </c>
      <c r="J31">
        <v>182</v>
      </c>
      <c r="L31">
        <v>701</v>
      </c>
      <c r="M31">
        <v>629</v>
      </c>
      <c r="N31">
        <v>373</v>
      </c>
      <c r="O31">
        <v>226</v>
      </c>
      <c r="P31">
        <v>190</v>
      </c>
      <c r="Q31">
        <v>179</v>
      </c>
      <c r="S31">
        <v>258</v>
      </c>
    </row>
    <row r="32" spans="4:19" ht="12.75" customHeight="1" x14ac:dyDescent="0.2">
      <c r="E32">
        <v>6012</v>
      </c>
      <c r="F32">
        <v>10263</v>
      </c>
      <c r="G32">
        <v>7776</v>
      </c>
      <c r="H32">
        <v>2571</v>
      </c>
      <c r="I32">
        <v>225</v>
      </c>
      <c r="J32">
        <v>183</v>
      </c>
      <c r="L32">
        <v>1422</v>
      </c>
      <c r="M32">
        <v>1099</v>
      </c>
      <c r="N32">
        <v>465</v>
      </c>
      <c r="O32">
        <v>240</v>
      </c>
      <c r="P32">
        <v>191</v>
      </c>
      <c r="Q32">
        <v>179</v>
      </c>
      <c r="S32">
        <v>255</v>
      </c>
    </row>
    <row r="33" spans="4:19" ht="12.75" customHeight="1" x14ac:dyDescent="0.2">
      <c r="E33">
        <v>6978</v>
      </c>
      <c r="F33">
        <v>9955</v>
      </c>
      <c r="G33">
        <v>7671</v>
      </c>
      <c r="H33">
        <v>2284</v>
      </c>
      <c r="I33">
        <v>226</v>
      </c>
      <c r="J33">
        <v>182</v>
      </c>
      <c r="L33">
        <v>1126</v>
      </c>
      <c r="M33">
        <v>1141</v>
      </c>
      <c r="N33">
        <v>549</v>
      </c>
      <c r="O33">
        <v>254</v>
      </c>
      <c r="P33">
        <v>185</v>
      </c>
      <c r="Q33">
        <v>184</v>
      </c>
      <c r="S33">
        <v>262</v>
      </c>
    </row>
    <row r="34" spans="4:19" ht="12.75" customHeight="1" x14ac:dyDescent="0.2">
      <c r="E34">
        <v>9210</v>
      </c>
      <c r="F34">
        <v>9399</v>
      </c>
      <c r="G34">
        <v>7645</v>
      </c>
      <c r="H34">
        <v>2419</v>
      </c>
      <c r="I34">
        <v>230</v>
      </c>
      <c r="J34">
        <v>182</v>
      </c>
      <c r="L34">
        <v>1427</v>
      </c>
      <c r="M34">
        <v>1103</v>
      </c>
      <c r="N34">
        <v>501</v>
      </c>
      <c r="O34">
        <v>235</v>
      </c>
      <c r="P34">
        <v>188</v>
      </c>
      <c r="Q34">
        <v>178</v>
      </c>
      <c r="S34">
        <v>263</v>
      </c>
    </row>
    <row r="35" spans="4:19" ht="12.75" customHeight="1" x14ac:dyDescent="0.2">
      <c r="E35">
        <v>9179</v>
      </c>
      <c r="F35">
        <v>9855</v>
      </c>
      <c r="G35">
        <v>8181</v>
      </c>
      <c r="H35">
        <v>2924</v>
      </c>
      <c r="I35">
        <v>229</v>
      </c>
      <c r="J35">
        <v>182</v>
      </c>
      <c r="L35">
        <v>1302</v>
      </c>
      <c r="M35">
        <v>1021</v>
      </c>
      <c r="N35">
        <v>553</v>
      </c>
      <c r="O35">
        <v>242</v>
      </c>
      <c r="P35">
        <v>194</v>
      </c>
      <c r="Q35">
        <v>185</v>
      </c>
      <c r="S35">
        <v>264</v>
      </c>
    </row>
    <row r="36" spans="4:19" ht="12.75" customHeight="1" x14ac:dyDescent="0.2"/>
    <row r="37" spans="4:19" ht="12.75" customHeight="1" x14ac:dyDescent="0.2">
      <c r="D37" t="s">
        <v>87</v>
      </c>
      <c r="E37">
        <v>191</v>
      </c>
      <c r="F37">
        <v>195</v>
      </c>
      <c r="G37">
        <v>193</v>
      </c>
      <c r="H37">
        <v>192</v>
      </c>
      <c r="I37">
        <v>191</v>
      </c>
      <c r="J37">
        <v>179</v>
      </c>
      <c r="L37">
        <v>196</v>
      </c>
      <c r="M37">
        <v>197</v>
      </c>
      <c r="N37">
        <v>196</v>
      </c>
      <c r="O37">
        <v>198</v>
      </c>
      <c r="P37">
        <v>193</v>
      </c>
      <c r="Q37">
        <v>182</v>
      </c>
      <c r="S37">
        <v>260</v>
      </c>
    </row>
    <row r="38" spans="4:19" ht="12.75" customHeight="1" x14ac:dyDescent="0.2">
      <c r="E38">
        <v>4102</v>
      </c>
      <c r="F38">
        <v>7169</v>
      </c>
      <c r="G38">
        <v>4974</v>
      </c>
      <c r="H38">
        <v>1634</v>
      </c>
      <c r="I38">
        <v>213</v>
      </c>
      <c r="J38">
        <v>179</v>
      </c>
      <c r="L38">
        <v>678</v>
      </c>
      <c r="M38">
        <v>640</v>
      </c>
      <c r="N38">
        <v>376</v>
      </c>
      <c r="O38">
        <v>229</v>
      </c>
      <c r="P38">
        <v>192</v>
      </c>
      <c r="Q38">
        <v>179</v>
      </c>
      <c r="S38">
        <v>255</v>
      </c>
    </row>
    <row r="39" spans="4:19" ht="12.75" customHeight="1" x14ac:dyDescent="0.2">
      <c r="E39">
        <v>5952</v>
      </c>
      <c r="F39">
        <v>10403</v>
      </c>
      <c r="G39">
        <v>8016</v>
      </c>
      <c r="H39">
        <v>2511</v>
      </c>
      <c r="I39">
        <v>228</v>
      </c>
      <c r="J39">
        <v>183</v>
      </c>
      <c r="L39">
        <v>1417</v>
      </c>
      <c r="M39">
        <v>1088</v>
      </c>
      <c r="N39">
        <v>526</v>
      </c>
      <c r="O39">
        <v>232</v>
      </c>
      <c r="P39">
        <v>185</v>
      </c>
      <c r="Q39">
        <v>184</v>
      </c>
      <c r="S39">
        <v>256</v>
      </c>
    </row>
    <row r="40" spans="4:19" ht="12.75" customHeight="1" x14ac:dyDescent="0.2">
      <c r="E40">
        <v>6543</v>
      </c>
      <c r="F40">
        <v>10091</v>
      </c>
      <c r="G40">
        <v>7909</v>
      </c>
      <c r="H40">
        <v>2403</v>
      </c>
      <c r="I40">
        <v>231</v>
      </c>
      <c r="J40">
        <v>179</v>
      </c>
      <c r="L40">
        <v>627</v>
      </c>
      <c r="M40">
        <v>1157</v>
      </c>
      <c r="N40">
        <v>566</v>
      </c>
      <c r="O40">
        <v>245</v>
      </c>
      <c r="P40">
        <v>191</v>
      </c>
      <c r="Q40">
        <v>180</v>
      </c>
      <c r="S40">
        <v>266</v>
      </c>
    </row>
    <row r="41" spans="4:19" ht="12.75" customHeight="1" x14ac:dyDescent="0.2">
      <c r="E41">
        <v>7416</v>
      </c>
      <c r="F41">
        <v>9117</v>
      </c>
      <c r="G41">
        <v>7671</v>
      </c>
      <c r="H41">
        <v>2419</v>
      </c>
      <c r="I41">
        <v>220</v>
      </c>
      <c r="J41">
        <v>184</v>
      </c>
      <c r="L41">
        <v>1422</v>
      </c>
      <c r="M41">
        <v>1157</v>
      </c>
      <c r="N41">
        <v>519</v>
      </c>
      <c r="O41">
        <v>243</v>
      </c>
      <c r="P41">
        <v>191</v>
      </c>
      <c r="Q41">
        <v>182</v>
      </c>
      <c r="S41">
        <v>263</v>
      </c>
    </row>
    <row r="42" spans="4:19" ht="12.75" customHeight="1" x14ac:dyDescent="0.2">
      <c r="E42">
        <v>8181</v>
      </c>
      <c r="F42">
        <v>10945</v>
      </c>
      <c r="G42">
        <v>8181</v>
      </c>
      <c r="H42">
        <v>3045</v>
      </c>
      <c r="I42">
        <v>230</v>
      </c>
      <c r="J42">
        <v>182</v>
      </c>
      <c r="L42">
        <v>1293</v>
      </c>
      <c r="M42">
        <v>1122</v>
      </c>
      <c r="N42">
        <v>551</v>
      </c>
      <c r="O42">
        <v>246</v>
      </c>
      <c r="P42">
        <v>191</v>
      </c>
      <c r="Q42">
        <v>183</v>
      </c>
      <c r="S42">
        <v>268</v>
      </c>
    </row>
    <row r="43" spans="4:19" ht="12.75" customHeight="1" x14ac:dyDescent="0.2"/>
    <row r="44" spans="4:19" ht="12.75" customHeight="1" x14ac:dyDescent="0.2"/>
    <row r="45" spans="4:19" ht="12.75" customHeight="1" x14ac:dyDescent="0.2">
      <c r="D45" t="s">
        <v>88</v>
      </c>
      <c r="E45">
        <v>196</v>
      </c>
      <c r="F45">
        <v>197</v>
      </c>
      <c r="G45">
        <v>196</v>
      </c>
      <c r="H45">
        <v>193</v>
      </c>
      <c r="I45">
        <v>192</v>
      </c>
      <c r="J45">
        <v>183</v>
      </c>
      <c r="L45">
        <v>197</v>
      </c>
      <c r="M45">
        <v>197</v>
      </c>
      <c r="N45">
        <v>197</v>
      </c>
      <c r="O45">
        <v>196</v>
      </c>
      <c r="P45">
        <v>194</v>
      </c>
      <c r="Q45">
        <v>186</v>
      </c>
      <c r="S45">
        <v>271</v>
      </c>
    </row>
    <row r="46" spans="4:19" ht="12.75" customHeight="1" x14ac:dyDescent="0.2">
      <c r="E46">
        <v>6565</v>
      </c>
      <c r="F46">
        <v>7242</v>
      </c>
      <c r="G46">
        <v>6219</v>
      </c>
      <c r="H46">
        <v>2339</v>
      </c>
      <c r="I46">
        <v>222</v>
      </c>
      <c r="J46">
        <v>184</v>
      </c>
      <c r="L46">
        <v>472</v>
      </c>
      <c r="M46">
        <v>506</v>
      </c>
      <c r="N46">
        <v>310</v>
      </c>
      <c r="O46">
        <v>239</v>
      </c>
      <c r="P46">
        <v>199</v>
      </c>
      <c r="Q46">
        <v>190</v>
      </c>
      <c r="S46">
        <v>261</v>
      </c>
    </row>
    <row r="47" spans="4:19" ht="12.75" customHeight="1" x14ac:dyDescent="0.2">
      <c r="E47">
        <v>5305</v>
      </c>
      <c r="F47">
        <v>7723</v>
      </c>
      <c r="G47">
        <v>6094</v>
      </c>
      <c r="H47">
        <v>2362</v>
      </c>
      <c r="I47">
        <v>237</v>
      </c>
      <c r="J47">
        <v>185</v>
      </c>
      <c r="L47">
        <v>876</v>
      </c>
      <c r="M47">
        <v>1259</v>
      </c>
      <c r="N47">
        <v>533</v>
      </c>
      <c r="O47">
        <v>250</v>
      </c>
      <c r="P47">
        <v>191</v>
      </c>
      <c r="Q47">
        <v>180</v>
      </c>
      <c r="S47">
        <v>259</v>
      </c>
    </row>
    <row r="48" spans="4:19" ht="12.75" customHeight="1" x14ac:dyDescent="0.2">
      <c r="E48">
        <v>5216</v>
      </c>
      <c r="F48">
        <v>7645</v>
      </c>
      <c r="G48">
        <v>6838</v>
      </c>
      <c r="H48">
        <v>3643</v>
      </c>
      <c r="I48">
        <v>252</v>
      </c>
      <c r="J48">
        <v>181</v>
      </c>
      <c r="L48">
        <v>1034</v>
      </c>
      <c r="M48">
        <v>960</v>
      </c>
      <c r="N48">
        <v>495</v>
      </c>
      <c r="O48">
        <v>233</v>
      </c>
      <c r="P48">
        <v>192</v>
      </c>
      <c r="Q48">
        <v>187</v>
      </c>
      <c r="S48">
        <v>269</v>
      </c>
    </row>
    <row r="49" spans="4:19" ht="12.75" customHeight="1" x14ac:dyDescent="0.2">
      <c r="E49">
        <v>7882</v>
      </c>
      <c r="F49">
        <v>7543</v>
      </c>
      <c r="G49">
        <v>7492</v>
      </c>
      <c r="H49">
        <v>2268</v>
      </c>
      <c r="I49">
        <v>248</v>
      </c>
      <c r="J49">
        <v>186</v>
      </c>
      <c r="L49">
        <v>919</v>
      </c>
      <c r="M49">
        <v>827</v>
      </c>
      <c r="N49">
        <v>485</v>
      </c>
      <c r="O49">
        <v>258</v>
      </c>
      <c r="P49">
        <v>192</v>
      </c>
      <c r="Q49">
        <v>182</v>
      </c>
      <c r="S49">
        <v>267</v>
      </c>
    </row>
    <row r="50" spans="4:19" ht="12.75" customHeight="1" x14ac:dyDescent="0.2">
      <c r="E50">
        <v>9888</v>
      </c>
      <c r="F50">
        <v>8578</v>
      </c>
      <c r="G50">
        <v>6240</v>
      </c>
      <c r="H50">
        <v>1961</v>
      </c>
      <c r="I50">
        <v>235</v>
      </c>
      <c r="J50">
        <v>181</v>
      </c>
      <c r="L50">
        <v>1000</v>
      </c>
      <c r="M50">
        <v>891</v>
      </c>
      <c r="N50">
        <v>606</v>
      </c>
      <c r="O50">
        <v>259</v>
      </c>
      <c r="P50">
        <v>193</v>
      </c>
      <c r="Q50">
        <v>182</v>
      </c>
      <c r="S50">
        <v>264</v>
      </c>
    </row>
    <row r="51" spans="4:19" ht="12.75" customHeight="1" x14ac:dyDescent="0.2"/>
    <row r="52" spans="4:19" ht="12.75" customHeight="1" x14ac:dyDescent="0.2">
      <c r="D52" t="s">
        <v>89</v>
      </c>
      <c r="E52">
        <v>190</v>
      </c>
      <c r="F52">
        <v>191</v>
      </c>
      <c r="G52">
        <v>193</v>
      </c>
      <c r="H52">
        <v>187</v>
      </c>
      <c r="I52">
        <v>187</v>
      </c>
      <c r="J52">
        <v>181</v>
      </c>
      <c r="L52">
        <v>194</v>
      </c>
      <c r="M52">
        <v>191</v>
      </c>
      <c r="N52">
        <v>197</v>
      </c>
      <c r="O52">
        <v>187</v>
      </c>
      <c r="P52">
        <v>185</v>
      </c>
      <c r="Q52">
        <v>180</v>
      </c>
      <c r="S52">
        <v>254</v>
      </c>
    </row>
    <row r="53" spans="4:19" ht="12.75" customHeight="1" x14ac:dyDescent="0.2">
      <c r="E53">
        <v>5812</v>
      </c>
      <c r="F53">
        <v>9304</v>
      </c>
      <c r="G53">
        <v>7568</v>
      </c>
      <c r="H53">
        <v>2855</v>
      </c>
      <c r="I53">
        <v>226</v>
      </c>
      <c r="J53">
        <v>179</v>
      </c>
      <c r="L53">
        <v>1205</v>
      </c>
      <c r="M53">
        <v>1197</v>
      </c>
      <c r="N53">
        <v>602</v>
      </c>
      <c r="O53">
        <v>247</v>
      </c>
      <c r="P53">
        <v>188</v>
      </c>
      <c r="Q53">
        <v>180</v>
      </c>
      <c r="S53">
        <v>258</v>
      </c>
    </row>
    <row r="54" spans="4:19" ht="12.75" customHeight="1" x14ac:dyDescent="0.2">
      <c r="E54">
        <v>7145</v>
      </c>
      <c r="F54">
        <v>9755</v>
      </c>
      <c r="G54">
        <v>7121</v>
      </c>
      <c r="H54">
        <v>3280</v>
      </c>
      <c r="I54">
        <v>251</v>
      </c>
      <c r="J54">
        <v>181</v>
      </c>
      <c r="L54">
        <v>1563</v>
      </c>
      <c r="M54">
        <v>2460</v>
      </c>
      <c r="N54">
        <v>1007</v>
      </c>
      <c r="O54">
        <v>263</v>
      </c>
      <c r="P54">
        <v>189</v>
      </c>
      <c r="Q54">
        <v>180</v>
      </c>
      <c r="S54">
        <v>250</v>
      </c>
    </row>
    <row r="55" spans="4:19" ht="12.75" customHeight="1" x14ac:dyDescent="0.2">
      <c r="E55">
        <v>10761</v>
      </c>
      <c r="F55">
        <v>13500</v>
      </c>
      <c r="G55">
        <v>9788</v>
      </c>
      <c r="H55">
        <v>4115</v>
      </c>
      <c r="I55">
        <v>275</v>
      </c>
      <c r="J55">
        <v>183</v>
      </c>
      <c r="L55">
        <v>2223</v>
      </c>
      <c r="M55">
        <v>2299</v>
      </c>
      <c r="N55">
        <v>1088</v>
      </c>
      <c r="O55">
        <v>311</v>
      </c>
      <c r="P55">
        <v>189</v>
      </c>
      <c r="Q55">
        <v>183</v>
      </c>
      <c r="S55">
        <v>253</v>
      </c>
    </row>
    <row r="56" spans="4:19" ht="12.75" customHeight="1" x14ac:dyDescent="0.2">
      <c r="E56">
        <v>10368</v>
      </c>
      <c r="F56">
        <v>11437</v>
      </c>
      <c r="G56">
        <v>9117</v>
      </c>
      <c r="H56">
        <v>3546</v>
      </c>
      <c r="I56">
        <v>243</v>
      </c>
      <c r="J56">
        <v>181</v>
      </c>
      <c r="L56">
        <v>903</v>
      </c>
      <c r="M56">
        <v>653</v>
      </c>
      <c r="N56">
        <v>1209</v>
      </c>
      <c r="O56">
        <v>344</v>
      </c>
      <c r="P56">
        <v>184</v>
      </c>
      <c r="Q56">
        <v>180</v>
      </c>
      <c r="S56">
        <v>256</v>
      </c>
    </row>
    <row r="57" spans="4:19" ht="12.75" customHeight="1" x14ac:dyDescent="0.2">
      <c r="E57">
        <v>7145</v>
      </c>
      <c r="F57">
        <v>11360</v>
      </c>
      <c r="G57">
        <v>8784</v>
      </c>
      <c r="H57">
        <v>2846</v>
      </c>
      <c r="I57">
        <v>248</v>
      </c>
      <c r="J57">
        <v>182</v>
      </c>
      <c r="L57">
        <v>1784</v>
      </c>
      <c r="M57">
        <v>1563</v>
      </c>
      <c r="N57">
        <v>876</v>
      </c>
      <c r="O57">
        <v>273</v>
      </c>
      <c r="P57">
        <v>196</v>
      </c>
      <c r="Q57">
        <v>179</v>
      </c>
      <c r="S57">
        <v>259</v>
      </c>
    </row>
    <row r="58" spans="4:19" ht="12.75" customHeight="1" x14ac:dyDescent="0.2"/>
    <row r="59" spans="4:19" ht="12.75" customHeight="1" x14ac:dyDescent="0.2">
      <c r="D59" t="s">
        <v>90</v>
      </c>
      <c r="E59">
        <v>187</v>
      </c>
      <c r="F59">
        <v>189</v>
      </c>
      <c r="G59">
        <v>187</v>
      </c>
      <c r="H59">
        <v>190</v>
      </c>
      <c r="I59">
        <v>189</v>
      </c>
      <c r="J59">
        <v>176</v>
      </c>
      <c r="L59">
        <v>195</v>
      </c>
      <c r="M59">
        <v>193</v>
      </c>
      <c r="N59">
        <v>191</v>
      </c>
      <c r="O59">
        <v>188</v>
      </c>
      <c r="P59">
        <v>183</v>
      </c>
      <c r="Q59">
        <v>178</v>
      </c>
      <c r="S59">
        <v>261</v>
      </c>
    </row>
    <row r="60" spans="4:19" ht="12.75" customHeight="1" x14ac:dyDescent="0.2">
      <c r="E60">
        <v>7097</v>
      </c>
      <c r="F60">
        <v>7169</v>
      </c>
      <c r="G60">
        <v>5111</v>
      </c>
      <c r="H60">
        <v>1701</v>
      </c>
      <c r="I60">
        <v>217</v>
      </c>
      <c r="J60">
        <v>177</v>
      </c>
      <c r="L60">
        <v>728</v>
      </c>
      <c r="M60">
        <v>604</v>
      </c>
      <c r="N60">
        <v>349</v>
      </c>
      <c r="O60">
        <v>222</v>
      </c>
      <c r="P60">
        <v>189</v>
      </c>
      <c r="Q60">
        <v>180</v>
      </c>
      <c r="S60">
        <v>252</v>
      </c>
    </row>
    <row r="61" spans="4:19" ht="12.75" customHeight="1" x14ac:dyDescent="0.2">
      <c r="E61">
        <v>7697</v>
      </c>
      <c r="F61">
        <v>8784</v>
      </c>
      <c r="G61">
        <v>5952</v>
      </c>
      <c r="H61">
        <v>2238</v>
      </c>
      <c r="I61">
        <v>216</v>
      </c>
      <c r="J61">
        <v>180</v>
      </c>
      <c r="L61">
        <v>1088</v>
      </c>
      <c r="M61">
        <v>784</v>
      </c>
      <c r="N61">
        <v>396</v>
      </c>
      <c r="O61">
        <v>238</v>
      </c>
      <c r="P61">
        <v>186</v>
      </c>
      <c r="Q61">
        <v>182</v>
      </c>
      <c r="S61">
        <v>253</v>
      </c>
    </row>
    <row r="62" spans="4:19" ht="12.75" customHeight="1" x14ac:dyDescent="0.2">
      <c r="E62">
        <v>9755</v>
      </c>
      <c r="F62">
        <v>10438</v>
      </c>
      <c r="G62">
        <v>7073</v>
      </c>
      <c r="H62">
        <v>3045</v>
      </c>
      <c r="I62">
        <v>236</v>
      </c>
      <c r="J62">
        <v>180</v>
      </c>
      <c r="L62">
        <v>1315</v>
      </c>
      <c r="M62">
        <v>1070</v>
      </c>
      <c r="N62">
        <v>447</v>
      </c>
      <c r="O62">
        <v>241</v>
      </c>
      <c r="P62">
        <v>190</v>
      </c>
      <c r="Q62">
        <v>179</v>
      </c>
      <c r="S62">
        <v>252</v>
      </c>
    </row>
    <row r="63" spans="4:19" ht="12.75" customHeight="1" x14ac:dyDescent="0.2">
      <c r="E63">
        <v>8695</v>
      </c>
      <c r="F63">
        <v>8321</v>
      </c>
      <c r="G63">
        <v>5506</v>
      </c>
      <c r="H63">
        <v>1928</v>
      </c>
      <c r="I63">
        <v>211</v>
      </c>
      <c r="J63">
        <v>178</v>
      </c>
      <c r="L63">
        <v>1398</v>
      </c>
      <c r="M63">
        <v>1172</v>
      </c>
      <c r="N63">
        <v>590</v>
      </c>
      <c r="O63">
        <v>255</v>
      </c>
      <c r="P63">
        <v>184</v>
      </c>
      <c r="Q63">
        <v>178</v>
      </c>
      <c r="S63">
        <v>252</v>
      </c>
    </row>
    <row r="64" spans="4:19" ht="12.75" customHeight="1" x14ac:dyDescent="0.2">
      <c r="E64">
        <v>8549</v>
      </c>
      <c r="F64">
        <v>7989</v>
      </c>
      <c r="G64">
        <v>6094</v>
      </c>
      <c r="H64">
        <v>1948</v>
      </c>
      <c r="I64">
        <v>217</v>
      </c>
      <c r="J64">
        <v>177</v>
      </c>
      <c r="L64">
        <v>973</v>
      </c>
      <c r="M64">
        <v>1096</v>
      </c>
      <c r="N64">
        <v>444</v>
      </c>
      <c r="O64">
        <v>227</v>
      </c>
      <c r="P64">
        <v>187</v>
      </c>
      <c r="Q64">
        <v>179</v>
      </c>
      <c r="S64">
        <v>253</v>
      </c>
    </row>
    <row r="65" spans="3:19" ht="12.75" customHeight="1" x14ac:dyDescent="0.2"/>
    <row r="66" spans="3:19" ht="12.75" customHeight="1" x14ac:dyDescent="0.2">
      <c r="D66" t="s">
        <v>83</v>
      </c>
      <c r="E66">
        <f t="shared" ref="E66:J66" si="0">AVERAGEA(E2,E9,E16,E23,E30,E37,E45,E52,E59)</f>
        <v>188.22222222222223</v>
      </c>
      <c r="F66">
        <f t="shared" si="0"/>
        <v>192.66666666666666</v>
      </c>
      <c r="G66">
        <f t="shared" si="0"/>
        <v>191.33333333333334</v>
      </c>
      <c r="H66">
        <f t="shared" si="0"/>
        <v>190.88888888888889</v>
      </c>
      <c r="I66">
        <f t="shared" si="0"/>
        <v>190</v>
      </c>
      <c r="J66">
        <f t="shared" si="0"/>
        <v>179.44444444444446</v>
      </c>
      <c r="L66">
        <f t="shared" ref="L66:Q66" si="1">AVERAGEA(L2,L9,L16,L23,L30,L37,L45,L52,L59)</f>
        <v>204.77777777777777</v>
      </c>
      <c r="M66">
        <f t="shared" si="1"/>
        <v>191.22222222222223</v>
      </c>
      <c r="N66">
        <f t="shared" si="1"/>
        <v>193</v>
      </c>
      <c r="O66">
        <f t="shared" si="1"/>
        <v>191.66666666666666</v>
      </c>
      <c r="P66">
        <f t="shared" si="1"/>
        <v>187.88888888888889</v>
      </c>
      <c r="Q66">
        <f t="shared" si="1"/>
        <v>180.88888888888889</v>
      </c>
      <c r="R66" t="s">
        <v>83</v>
      </c>
      <c r="S66">
        <f>AVERAGEA(S2:S7,S9:S14,S16:S21,S23:S28,S30:S35,S37:S42,S45:S50,S52:S57,S59:S64)</f>
        <v>263.25925925925924</v>
      </c>
    </row>
    <row r="67" spans="3:19" ht="12.75" customHeight="1" x14ac:dyDescent="0.2">
      <c r="E67">
        <f t="shared" ref="E67:J71" si="2">AVERAGEA(E3,E10,E17,E24,E31,E38,E46,E53,E60)</f>
        <v>5261.4444444444443</v>
      </c>
      <c r="F67">
        <f t="shared" si="2"/>
        <v>7394.7777777777774</v>
      </c>
      <c r="G67">
        <f t="shared" si="2"/>
        <v>5441.2222222222226</v>
      </c>
      <c r="H67">
        <f t="shared" si="2"/>
        <v>1878.4444444444443</v>
      </c>
      <c r="I67">
        <f t="shared" si="2"/>
        <v>215.88888888888889</v>
      </c>
      <c r="J67">
        <f t="shared" si="2"/>
        <v>179.77777777777777</v>
      </c>
      <c r="L67">
        <f t="shared" ref="L67:Q67" si="3">AVERAGEA(L3,L10,L17,L24,L31,L38,L46,L53,L60)</f>
        <v>695.33333333333337</v>
      </c>
      <c r="M67">
        <f t="shared" si="3"/>
        <v>635.55555555555554</v>
      </c>
      <c r="N67">
        <f t="shared" si="3"/>
        <v>406.66666666666669</v>
      </c>
      <c r="O67">
        <f t="shared" si="3"/>
        <v>233.88888888888889</v>
      </c>
      <c r="P67">
        <f t="shared" si="3"/>
        <v>190.22222222222223</v>
      </c>
      <c r="Q67">
        <f t="shared" si="3"/>
        <v>182.33333333333334</v>
      </c>
    </row>
    <row r="68" spans="3:19" ht="12.75" customHeight="1" x14ac:dyDescent="0.2">
      <c r="E68">
        <f t="shared" si="2"/>
        <v>6552.2222222222226</v>
      </c>
      <c r="F68">
        <f t="shared" si="2"/>
        <v>9285</v>
      </c>
      <c r="G68">
        <f t="shared" si="2"/>
        <v>6965.666666666667</v>
      </c>
      <c r="H68">
        <f t="shared" si="2"/>
        <v>2555.2222222222222</v>
      </c>
      <c r="I68">
        <f t="shared" si="2"/>
        <v>229.22222222222223</v>
      </c>
      <c r="J68">
        <f t="shared" si="2"/>
        <v>181</v>
      </c>
      <c r="L68">
        <f t="shared" ref="L68:Q68" si="4">AVERAGEA(L4,L11,L18,L25,L32,L39,L47,L54,L61)</f>
        <v>1193.7777777777778</v>
      </c>
      <c r="M68">
        <f t="shared" si="4"/>
        <v>1182.3333333333333</v>
      </c>
      <c r="N68">
        <f t="shared" si="4"/>
        <v>588.66666666666663</v>
      </c>
      <c r="O68">
        <f t="shared" si="4"/>
        <v>256.44444444444446</v>
      </c>
      <c r="P68">
        <f t="shared" si="4"/>
        <v>188.77777777777777</v>
      </c>
      <c r="Q68">
        <f t="shared" si="4"/>
        <v>181.44444444444446</v>
      </c>
    </row>
    <row r="69" spans="3:19" ht="12.75" customHeight="1" x14ac:dyDescent="0.2">
      <c r="E69">
        <f t="shared" si="2"/>
        <v>7699.4444444444443</v>
      </c>
      <c r="F69">
        <f t="shared" si="2"/>
        <v>10053.555555555555</v>
      </c>
      <c r="G69">
        <f t="shared" si="2"/>
        <v>7603.4444444444443</v>
      </c>
      <c r="H69">
        <f t="shared" si="2"/>
        <v>2963.7777777777778</v>
      </c>
      <c r="I69">
        <f t="shared" si="2"/>
        <v>237.77777777777777</v>
      </c>
      <c r="J69">
        <f t="shared" si="2"/>
        <v>180</v>
      </c>
      <c r="L69">
        <f t="shared" ref="L69:Q69" si="5">AVERAGEA(L5,L12,L19,L26,L33,L40,L48,L55,L62)</f>
        <v>1298.5555555555557</v>
      </c>
      <c r="M69">
        <f t="shared" si="5"/>
        <v>1308.2222222222222</v>
      </c>
      <c r="N69">
        <f t="shared" si="5"/>
        <v>617</v>
      </c>
      <c r="O69">
        <f t="shared" si="5"/>
        <v>267.66666666666669</v>
      </c>
      <c r="P69">
        <f t="shared" si="5"/>
        <v>189.44444444444446</v>
      </c>
      <c r="Q69">
        <f t="shared" si="5"/>
        <v>180.33333333333334</v>
      </c>
    </row>
    <row r="70" spans="3:19" ht="12.75" customHeight="1" x14ac:dyDescent="0.2">
      <c r="E70">
        <f t="shared" si="2"/>
        <v>8768.6666666666661</v>
      </c>
      <c r="F70">
        <f t="shared" si="2"/>
        <v>9348.2222222222226</v>
      </c>
      <c r="G70">
        <f t="shared" si="2"/>
        <v>7683.333333333333</v>
      </c>
      <c r="H70">
        <f t="shared" si="2"/>
        <v>2630</v>
      </c>
      <c r="I70">
        <f t="shared" si="2"/>
        <v>230.77777777777777</v>
      </c>
      <c r="J70">
        <f t="shared" si="2"/>
        <v>181.44444444444446</v>
      </c>
      <c r="L70">
        <f t="shared" ref="L70:Q70" si="6">AVERAGEA(L6,L13,L20,L27,L34,L41,L49,L56,L63)</f>
        <v>1254.7777777777778</v>
      </c>
      <c r="M70">
        <f t="shared" si="6"/>
        <v>1051.1111111111111</v>
      </c>
      <c r="N70">
        <f t="shared" si="6"/>
        <v>663.55555555555554</v>
      </c>
      <c r="O70">
        <f t="shared" si="6"/>
        <v>273.55555555555554</v>
      </c>
      <c r="P70">
        <f t="shared" si="6"/>
        <v>200.88888888888889</v>
      </c>
      <c r="Q70">
        <f t="shared" si="6"/>
        <v>179.77777777777777</v>
      </c>
    </row>
    <row r="71" spans="3:19" ht="12.75" customHeight="1" x14ac:dyDescent="0.2">
      <c r="E71">
        <f t="shared" si="2"/>
        <v>8712.2222222222226</v>
      </c>
      <c r="F71">
        <f t="shared" si="2"/>
        <v>9749.4444444444453</v>
      </c>
      <c r="G71">
        <f t="shared" si="2"/>
        <v>7439.2222222222226</v>
      </c>
      <c r="H71">
        <f t="shared" si="2"/>
        <v>2613.2222222222222</v>
      </c>
      <c r="I71">
        <f t="shared" si="2"/>
        <v>231.33333333333334</v>
      </c>
      <c r="J71">
        <f t="shared" si="2"/>
        <v>180.88888888888889</v>
      </c>
      <c r="L71">
        <f t="shared" ref="L71:Q71" si="7">AVERAGEA(L7,L14,L21,L28,L35,L42,L50,L57,L64)</f>
        <v>1283.3333333333333</v>
      </c>
      <c r="M71">
        <f t="shared" si="7"/>
        <v>1112.3333333333333</v>
      </c>
      <c r="N71">
        <f t="shared" si="7"/>
        <v>607.77777777777783</v>
      </c>
      <c r="O71">
        <f t="shared" si="7"/>
        <v>257.77777777777777</v>
      </c>
      <c r="P71">
        <f t="shared" si="7"/>
        <v>190.66666666666666</v>
      </c>
      <c r="Q71">
        <f t="shared" si="7"/>
        <v>179.77777777777777</v>
      </c>
    </row>
    <row r="72" spans="3:19" ht="12.75" customHeight="1" x14ac:dyDescent="0.2"/>
    <row r="73" spans="3:19" ht="12.75" customHeight="1" x14ac:dyDescent="0.2">
      <c r="D73" t="s">
        <v>94</v>
      </c>
      <c r="E73">
        <f t="shared" ref="E73:J73" si="8">STDEVA(E2,E9,E16,E23,E30,E37,E45,E52,E59)</f>
        <v>3.9299420408505319</v>
      </c>
      <c r="F73">
        <f t="shared" si="8"/>
        <v>2.8284271247461903</v>
      </c>
      <c r="G73">
        <f t="shared" si="8"/>
        <v>3.427827300200522</v>
      </c>
      <c r="H73">
        <f t="shared" si="8"/>
        <v>2.3687784005919825</v>
      </c>
      <c r="I73">
        <f t="shared" si="8"/>
        <v>2.3452078799117149</v>
      </c>
      <c r="J73">
        <f t="shared" si="8"/>
        <v>2.1278575558006176</v>
      </c>
      <c r="L73">
        <f t="shared" ref="L73:Q73" si="9">STDEVA(L2,L9,L16,L23,L30,L37,L45,L52,L59)</f>
        <v>32.793969635352859</v>
      </c>
      <c r="M73">
        <f t="shared" si="9"/>
        <v>4.6577295374940402</v>
      </c>
      <c r="N73">
        <f t="shared" si="9"/>
        <v>3.7080992435478315</v>
      </c>
      <c r="O73">
        <f t="shared" si="9"/>
        <v>4.7958315233127191</v>
      </c>
      <c r="P73">
        <f t="shared" si="9"/>
        <v>3.8873012632302002</v>
      </c>
      <c r="Q73">
        <f t="shared" si="9"/>
        <v>3.2956199888808646</v>
      </c>
    </row>
    <row r="74" spans="3:19" ht="12.75" customHeight="1" x14ac:dyDescent="0.2">
      <c r="E74">
        <f t="shared" ref="E74:J74" si="10">STDEVA(E3,E10,E17,E24,E31,E38,E46,E53,E60)</f>
        <v>1298.74729173068</v>
      </c>
      <c r="F74">
        <f t="shared" si="10"/>
        <v>740.0089151114629</v>
      </c>
      <c r="G74">
        <f t="shared" si="10"/>
        <v>951.57563779472832</v>
      </c>
      <c r="H74">
        <f t="shared" si="10"/>
        <v>457.85726790974718</v>
      </c>
      <c r="I74">
        <f t="shared" si="10"/>
        <v>6.6604137342293619</v>
      </c>
      <c r="J74">
        <f t="shared" si="10"/>
        <v>2.2236106773543889</v>
      </c>
      <c r="L74">
        <f t="shared" ref="L74:Q74" si="11">STDEVA(L3,L10,L17,L24,L31,L38,L46,L53,L60)</f>
        <v>288.61912618535871</v>
      </c>
      <c r="M74">
        <f t="shared" si="11"/>
        <v>268.15206092397977</v>
      </c>
      <c r="N74">
        <f t="shared" si="11"/>
        <v>102.90043731685498</v>
      </c>
      <c r="O74">
        <f t="shared" si="11"/>
        <v>17.338140359078622</v>
      </c>
      <c r="P74">
        <f t="shared" si="11"/>
        <v>4.1163630117428234</v>
      </c>
      <c r="Q74">
        <f t="shared" si="11"/>
        <v>4.5825756949558398</v>
      </c>
    </row>
    <row r="75" spans="3:19" ht="12.75" customHeight="1" x14ac:dyDescent="0.2">
      <c r="E75">
        <f t="shared" ref="E75:J75" si="12">STDEVA(E4,E11,E18,E25,E32,E39,E47,E54,E61)</f>
        <v>1075.5662203901941</v>
      </c>
      <c r="F75">
        <f t="shared" si="12"/>
        <v>1112.5489876854861</v>
      </c>
      <c r="G75">
        <f t="shared" si="12"/>
        <v>986.74920825911988</v>
      </c>
      <c r="H75">
        <f t="shared" si="12"/>
        <v>387.58088761501648</v>
      </c>
      <c r="I75">
        <f t="shared" si="12"/>
        <v>19.708993998792643</v>
      </c>
      <c r="J75">
        <f t="shared" si="12"/>
        <v>2.9580398915498081</v>
      </c>
      <c r="L75">
        <f t="shared" ref="L75:Q75" si="13">STDEVA(L4,L11,L18,L25,L32,L39,L47,L54,L61)</f>
        <v>235.17322220959701</v>
      </c>
      <c r="M75">
        <f t="shared" si="13"/>
        <v>501.13620902904233</v>
      </c>
      <c r="N75">
        <f t="shared" si="13"/>
        <v>186.67619023324855</v>
      </c>
      <c r="O75">
        <f t="shared" si="13"/>
        <v>34.191048211158737</v>
      </c>
      <c r="P75">
        <f t="shared" si="13"/>
        <v>2.5385910352879693</v>
      </c>
      <c r="Q75">
        <f t="shared" si="13"/>
        <v>2.9202359113225391</v>
      </c>
    </row>
    <row r="76" spans="3:19" ht="12.75" customHeight="1" x14ac:dyDescent="0.2">
      <c r="E76">
        <f t="shared" ref="E76:J76" si="14">STDEVA(E5,E12,E19,E26,E33,E40,E48,E55,E62)</f>
        <v>1810.5336306674274</v>
      </c>
      <c r="F76">
        <f t="shared" si="14"/>
        <v>1619.660621172774</v>
      </c>
      <c r="G76">
        <f t="shared" si="14"/>
        <v>1107.5605075018593</v>
      </c>
      <c r="H76">
        <f t="shared" si="14"/>
        <v>716.10732047958004</v>
      </c>
      <c r="I76">
        <f t="shared" si="14"/>
        <v>22.802290333307408</v>
      </c>
      <c r="J76">
        <f t="shared" si="14"/>
        <v>2</v>
      </c>
      <c r="L76">
        <f t="shared" ref="L76:Q76" si="15">STDEVA(L5,L12,L19,L26,L33,L40,L48,L55,L62)</f>
        <v>483.57241213470581</v>
      </c>
      <c r="M76">
        <f t="shared" si="15"/>
        <v>497.91836122445261</v>
      </c>
      <c r="N76">
        <f t="shared" si="15"/>
        <v>195.23191337483738</v>
      </c>
      <c r="O76">
        <f t="shared" si="15"/>
        <v>36.942522924131751</v>
      </c>
      <c r="P76">
        <f t="shared" si="15"/>
        <v>2.0069324297987157</v>
      </c>
      <c r="Q76">
        <f t="shared" si="15"/>
        <v>3.8078865529319539</v>
      </c>
    </row>
    <row r="77" spans="3:19" ht="12.75" customHeight="1" x14ac:dyDescent="0.2">
      <c r="E77">
        <f t="shared" ref="E77:J77" si="16">STDEVA(E6,E13,E20,E27,E34,E41,E49,E56,E63)</f>
        <v>937.34918786970741</v>
      </c>
      <c r="F77">
        <f t="shared" si="16"/>
        <v>1198.1819329486018</v>
      </c>
      <c r="G77">
        <f t="shared" si="16"/>
        <v>1069.9191558244015</v>
      </c>
      <c r="H77">
        <f t="shared" si="16"/>
        <v>657.11871073650002</v>
      </c>
      <c r="I77">
        <f t="shared" si="16"/>
        <v>19.942277814844633</v>
      </c>
      <c r="J77">
        <f t="shared" si="16"/>
        <v>2.4551533104427059</v>
      </c>
      <c r="L77">
        <f t="shared" ref="L77:Q77" si="17">STDEVA(L6,L13,L20,L27,L34,L41,L49,L56,L63)</f>
        <v>226.24089914169917</v>
      </c>
      <c r="M77">
        <f t="shared" si="17"/>
        <v>203.07415175524187</v>
      </c>
      <c r="N77">
        <f t="shared" si="17"/>
        <v>233.58623199533346</v>
      </c>
      <c r="O77">
        <f t="shared" si="17"/>
        <v>38.955458895741188</v>
      </c>
      <c r="P77">
        <f t="shared" si="17"/>
        <v>39.558325433606385</v>
      </c>
      <c r="Q77">
        <f t="shared" si="17"/>
        <v>2.6822461565718472</v>
      </c>
    </row>
    <row r="78" spans="3:19" ht="12.75" customHeight="1" x14ac:dyDescent="0.2">
      <c r="E78">
        <f t="shared" ref="E78:J78" si="18">STDEVA(E7,E14,E21,E28,E35,E42,E50,E57,E64)</f>
        <v>922.97274848418169</v>
      </c>
      <c r="F78">
        <f t="shared" si="18"/>
        <v>1112.176257513968</v>
      </c>
      <c r="G78">
        <f t="shared" si="18"/>
        <v>1069.6930374852627</v>
      </c>
      <c r="H78">
        <f t="shared" si="18"/>
        <v>458.73488470405653</v>
      </c>
      <c r="I78">
        <f t="shared" si="18"/>
        <v>19.58315602756614</v>
      </c>
      <c r="J78">
        <f t="shared" si="18"/>
        <v>2.9344694769431681</v>
      </c>
      <c r="L78">
        <f t="shared" ref="L78:Q78" si="19">STDEVA(L7,L14,L21,L28,L35,L42,L50,L57,L64)</f>
        <v>258.02325476592222</v>
      </c>
      <c r="M78">
        <f t="shared" si="19"/>
        <v>221.17696534675576</v>
      </c>
      <c r="N78">
        <f t="shared" si="19"/>
        <v>136.50437518425716</v>
      </c>
      <c r="O78">
        <f t="shared" si="19"/>
        <v>30.36765457595364</v>
      </c>
      <c r="P78">
        <f t="shared" si="19"/>
        <v>3.3166247903553994</v>
      </c>
      <c r="Q78">
        <f t="shared" si="19"/>
        <v>2.8625940062196111</v>
      </c>
    </row>
    <row r="79" spans="3:19" ht="12.75" customHeight="1" x14ac:dyDescent="0.2"/>
    <row r="80" spans="3:19" ht="12.75" customHeight="1" x14ac:dyDescent="0.2">
      <c r="C80" s="18" t="s">
        <v>95</v>
      </c>
      <c r="D80" s="18"/>
      <c r="E80">
        <f t="shared" ref="E80:J80" si="20">E73/3</f>
        <v>1.3099806802835106</v>
      </c>
      <c r="F80">
        <f t="shared" si="20"/>
        <v>0.94280904158206347</v>
      </c>
      <c r="G80">
        <f t="shared" si="20"/>
        <v>1.1426091000668406</v>
      </c>
      <c r="H80">
        <f t="shared" si="20"/>
        <v>0.78959280019732747</v>
      </c>
      <c r="I80">
        <f t="shared" si="20"/>
        <v>0.78173595997057166</v>
      </c>
      <c r="J80">
        <f t="shared" si="20"/>
        <v>0.70928585193353921</v>
      </c>
      <c r="L80">
        <f t="shared" ref="L80:Q80" si="21">L73/3</f>
        <v>10.931323211784287</v>
      </c>
      <c r="M80">
        <f t="shared" si="21"/>
        <v>1.5525765124980133</v>
      </c>
      <c r="N80">
        <f t="shared" si="21"/>
        <v>1.2360330811826106</v>
      </c>
      <c r="O80">
        <f t="shared" si="21"/>
        <v>1.5986105077709063</v>
      </c>
      <c r="P80">
        <f t="shared" si="21"/>
        <v>1.2957670877434</v>
      </c>
      <c r="Q80">
        <f t="shared" si="21"/>
        <v>1.0985399962936215</v>
      </c>
    </row>
    <row r="81" spans="4:17" ht="12.75" customHeight="1" x14ac:dyDescent="0.2">
      <c r="E81">
        <f t="shared" ref="E81:J81" si="22">E74/3</f>
        <v>432.91576391022664</v>
      </c>
      <c r="F81">
        <f t="shared" si="22"/>
        <v>246.66963837048763</v>
      </c>
      <c r="G81">
        <f t="shared" si="22"/>
        <v>317.19187926490946</v>
      </c>
      <c r="H81">
        <f t="shared" si="22"/>
        <v>152.61908930324907</v>
      </c>
      <c r="I81">
        <f t="shared" si="22"/>
        <v>2.2201379114097874</v>
      </c>
      <c r="J81">
        <f t="shared" si="22"/>
        <v>0.74120355911812963</v>
      </c>
      <c r="L81">
        <f t="shared" ref="L81:Q81" si="23">L74/3</f>
        <v>96.206375395119565</v>
      </c>
      <c r="M81">
        <f t="shared" si="23"/>
        <v>89.384020307993254</v>
      </c>
      <c r="N81">
        <f t="shared" si="23"/>
        <v>34.300145772284992</v>
      </c>
      <c r="O81">
        <f t="shared" si="23"/>
        <v>5.779380119692874</v>
      </c>
      <c r="P81">
        <f t="shared" si="23"/>
        <v>1.3721210039142744</v>
      </c>
      <c r="Q81">
        <f t="shared" si="23"/>
        <v>1.5275252316519465</v>
      </c>
    </row>
    <row r="82" spans="4:17" x14ac:dyDescent="0.2">
      <c r="E82">
        <f t="shared" ref="E82:J82" si="24">E75/3</f>
        <v>358.52207346339804</v>
      </c>
      <c r="F82">
        <f t="shared" si="24"/>
        <v>370.84966256182867</v>
      </c>
      <c r="G82">
        <f t="shared" si="24"/>
        <v>328.91640275303996</v>
      </c>
      <c r="H82">
        <f t="shared" si="24"/>
        <v>129.19362920500549</v>
      </c>
      <c r="I82">
        <f t="shared" si="24"/>
        <v>6.569664666264214</v>
      </c>
      <c r="J82">
        <f t="shared" si="24"/>
        <v>0.98601329718326935</v>
      </c>
      <c r="L82">
        <f t="shared" ref="L82:Q82" si="25">L75/3</f>
        <v>78.391074069865667</v>
      </c>
      <c r="M82">
        <f t="shared" si="25"/>
        <v>167.04540300968077</v>
      </c>
      <c r="N82">
        <f t="shared" si="25"/>
        <v>62.22539674441618</v>
      </c>
      <c r="O82">
        <f t="shared" si="25"/>
        <v>11.397016070386245</v>
      </c>
      <c r="P82">
        <f t="shared" si="25"/>
        <v>0.84619701176265638</v>
      </c>
      <c r="Q82">
        <f t="shared" si="25"/>
        <v>0.97341197044084637</v>
      </c>
    </row>
    <row r="83" spans="4:17" x14ac:dyDescent="0.2">
      <c r="E83">
        <f t="shared" ref="E83:J83" si="26">E76/3</f>
        <v>603.51121022247582</v>
      </c>
      <c r="F83">
        <f t="shared" si="26"/>
        <v>539.88687372425795</v>
      </c>
      <c r="G83">
        <f t="shared" si="26"/>
        <v>369.18683583395313</v>
      </c>
      <c r="H83">
        <f t="shared" si="26"/>
        <v>238.70244015986</v>
      </c>
      <c r="I83">
        <f t="shared" si="26"/>
        <v>7.6007634444358025</v>
      </c>
      <c r="J83">
        <f t="shared" si="26"/>
        <v>0.66666666666666663</v>
      </c>
      <c r="L83">
        <f t="shared" ref="L83:Q83" si="27">L76/3</f>
        <v>161.19080404490194</v>
      </c>
      <c r="M83">
        <f t="shared" si="27"/>
        <v>165.97278707481755</v>
      </c>
      <c r="N83">
        <f t="shared" si="27"/>
        <v>65.07730445827913</v>
      </c>
      <c r="O83">
        <f t="shared" si="27"/>
        <v>12.314174308043917</v>
      </c>
      <c r="P83">
        <f t="shared" si="27"/>
        <v>0.66897747659957185</v>
      </c>
      <c r="Q83">
        <f t="shared" si="27"/>
        <v>1.2692955176439846</v>
      </c>
    </row>
    <row r="84" spans="4:17" x14ac:dyDescent="0.2">
      <c r="E84">
        <f t="shared" ref="E84:J84" si="28">E77/3</f>
        <v>312.44972928990245</v>
      </c>
      <c r="F84">
        <f t="shared" si="28"/>
        <v>399.39397764953395</v>
      </c>
      <c r="G84">
        <f t="shared" si="28"/>
        <v>356.63971860813382</v>
      </c>
      <c r="H84">
        <f t="shared" si="28"/>
        <v>219.03957024550002</v>
      </c>
      <c r="I84">
        <f t="shared" si="28"/>
        <v>6.6474259382815442</v>
      </c>
      <c r="J84">
        <f t="shared" si="28"/>
        <v>0.81838443681423534</v>
      </c>
      <c r="L84">
        <f t="shared" ref="L84:Q84" si="29">L77/3</f>
        <v>75.413633047233063</v>
      </c>
      <c r="M84">
        <f t="shared" si="29"/>
        <v>67.691383918413962</v>
      </c>
      <c r="N84">
        <f t="shared" si="29"/>
        <v>77.862077331777826</v>
      </c>
      <c r="O84">
        <f t="shared" si="29"/>
        <v>12.985152965247062</v>
      </c>
      <c r="P84">
        <f t="shared" si="29"/>
        <v>13.186108477868794</v>
      </c>
      <c r="Q84">
        <f t="shared" si="29"/>
        <v>0.89408205219061576</v>
      </c>
    </row>
    <row r="85" spans="4:17" x14ac:dyDescent="0.2">
      <c r="E85">
        <f t="shared" ref="E85:J85" si="30">E78/3</f>
        <v>307.65758282806058</v>
      </c>
      <c r="F85">
        <f t="shared" si="30"/>
        <v>370.7254191713227</v>
      </c>
      <c r="G85">
        <f t="shared" si="30"/>
        <v>356.56434582842093</v>
      </c>
      <c r="H85">
        <f t="shared" si="30"/>
        <v>152.91162823468551</v>
      </c>
      <c r="I85">
        <f t="shared" si="30"/>
        <v>6.5277186758553798</v>
      </c>
      <c r="J85">
        <f t="shared" si="30"/>
        <v>0.97815649231438939</v>
      </c>
      <c r="L85">
        <f t="shared" ref="L85:Q85" si="31">L78/3</f>
        <v>86.007751588640744</v>
      </c>
      <c r="M85">
        <f t="shared" si="31"/>
        <v>73.725655115585255</v>
      </c>
      <c r="N85">
        <f t="shared" si="31"/>
        <v>45.501458394752383</v>
      </c>
      <c r="O85">
        <f t="shared" si="31"/>
        <v>10.122551525317879</v>
      </c>
      <c r="P85">
        <f t="shared" si="31"/>
        <v>1.1055415967851332</v>
      </c>
      <c r="Q85">
        <f t="shared" si="31"/>
        <v>0.95419800207320371</v>
      </c>
    </row>
    <row r="87" spans="4:17" x14ac:dyDescent="0.2">
      <c r="E87" t="s">
        <v>91</v>
      </c>
      <c r="L87" t="s">
        <v>92</v>
      </c>
    </row>
    <row r="88" spans="4:17" x14ac:dyDescent="0.2">
      <c r="D88" t="s">
        <v>96</v>
      </c>
      <c r="E88" s="2">
        <f t="shared" ref="E88:J88" si="32">E66/$S$66</f>
        <v>0.71496904895891966</v>
      </c>
      <c r="F88" s="2">
        <f t="shared" si="32"/>
        <v>0.7318514350028138</v>
      </c>
      <c r="G88" s="2">
        <f t="shared" si="32"/>
        <v>0.72678671918964555</v>
      </c>
      <c r="H88" s="2">
        <f t="shared" si="32"/>
        <v>0.72509848058525606</v>
      </c>
      <c r="I88" s="2">
        <f t="shared" si="32"/>
        <v>0.72172200337647729</v>
      </c>
      <c r="J88" s="2">
        <f t="shared" si="32"/>
        <v>0.68162633652222859</v>
      </c>
      <c r="K88" s="2"/>
      <c r="L88" s="2">
        <f t="shared" ref="L88:Q88" si="33">L66/$S$66</f>
        <v>0.7778559369724255</v>
      </c>
      <c r="M88" s="2">
        <f t="shared" si="33"/>
        <v>0.72636465953854823</v>
      </c>
      <c r="N88" s="2">
        <f t="shared" si="33"/>
        <v>0.73311761395610586</v>
      </c>
      <c r="O88" s="2">
        <f t="shared" si="33"/>
        <v>0.72805289814293761</v>
      </c>
      <c r="P88" s="2">
        <f t="shared" si="33"/>
        <v>0.71370287000562749</v>
      </c>
      <c r="Q88" s="2">
        <f t="shared" si="33"/>
        <v>0.68711311198649416</v>
      </c>
    </row>
    <row r="89" spans="4:17" x14ac:dyDescent="0.2">
      <c r="E89" s="2">
        <f t="shared" ref="E89:J89" si="34">E67/$S$66</f>
        <v>19.985790658413055</v>
      </c>
      <c r="F89" s="2">
        <f t="shared" si="34"/>
        <v>28.089335959482273</v>
      </c>
      <c r="G89" s="2">
        <f t="shared" si="34"/>
        <v>20.668683173888578</v>
      </c>
      <c r="H89" s="2">
        <f t="shared" si="34"/>
        <v>7.1353404614518858</v>
      </c>
      <c r="I89" s="2">
        <f t="shared" si="34"/>
        <v>0.82006190208216101</v>
      </c>
      <c r="J89" s="2">
        <f t="shared" si="34"/>
        <v>0.68289251547552055</v>
      </c>
      <c r="K89" s="2"/>
      <c r="L89" s="2">
        <f t="shared" ref="L89:Q89" si="35">L67/$S$66</f>
        <v>2.6412492965672487</v>
      </c>
      <c r="M89" s="2">
        <f t="shared" si="35"/>
        <v>2.4141812042768711</v>
      </c>
      <c r="N89" s="2">
        <f t="shared" si="35"/>
        <v>1.5447383230163199</v>
      </c>
      <c r="O89" s="2">
        <f t="shared" si="35"/>
        <v>0.88843556555993253</v>
      </c>
      <c r="P89" s="2">
        <f t="shared" si="35"/>
        <v>0.72256612267867204</v>
      </c>
      <c r="Q89" s="2">
        <f t="shared" si="35"/>
        <v>0.69259988745075984</v>
      </c>
    </row>
    <row r="90" spans="4:17" x14ac:dyDescent="0.2">
      <c r="E90" s="2">
        <f t="shared" ref="E90:J90" si="36">E68/$S$66</f>
        <v>24.888857625211035</v>
      </c>
      <c r="F90" s="2">
        <f t="shared" si="36"/>
        <v>35.269414743950485</v>
      </c>
      <c r="G90" s="2">
        <f t="shared" si="36"/>
        <v>26.459341586944291</v>
      </c>
      <c r="H90" s="2">
        <f t="shared" si="36"/>
        <v>9.7061057962858754</v>
      </c>
      <c r="I90" s="2">
        <f t="shared" si="36"/>
        <v>0.87070906021384364</v>
      </c>
      <c r="J90" s="2">
        <f t="shared" si="36"/>
        <v>0.68753517163759148</v>
      </c>
      <c r="K90" s="2"/>
      <c r="L90" s="2">
        <f t="shared" ref="L90:Q90" si="37">L68/$S$66</f>
        <v>4.5346088913899836</v>
      </c>
      <c r="M90" s="2">
        <f t="shared" si="37"/>
        <v>4.4911367473269559</v>
      </c>
      <c r="N90" s="2">
        <f t="shared" si="37"/>
        <v>2.2360720315137872</v>
      </c>
      <c r="O90" s="2">
        <f t="shared" si="37"/>
        <v>0.97411367473269572</v>
      </c>
      <c r="P90" s="2">
        <f t="shared" si="37"/>
        <v>0.71707934721440636</v>
      </c>
      <c r="Q90" s="2">
        <f t="shared" si="37"/>
        <v>0.68922341024198097</v>
      </c>
    </row>
    <row r="91" spans="4:17" x14ac:dyDescent="0.2">
      <c r="E91" s="2">
        <f t="shared" ref="E91:J91" si="38">E69/$S$66</f>
        <v>29.246623522791221</v>
      </c>
      <c r="F91" s="2">
        <f t="shared" si="38"/>
        <v>38.188801350590886</v>
      </c>
      <c r="G91" s="2">
        <f t="shared" si="38"/>
        <v>28.881963984243107</v>
      </c>
      <c r="H91" s="2">
        <f t="shared" si="38"/>
        <v>11.258019133370851</v>
      </c>
      <c r="I91" s="2">
        <f t="shared" si="38"/>
        <v>0.90320765334833997</v>
      </c>
      <c r="J91" s="2">
        <f t="shared" si="38"/>
        <v>0.68373663477771529</v>
      </c>
      <c r="K91" s="2"/>
      <c r="L91" s="2">
        <f t="shared" ref="L91:Q91" si="39">L69/$S$66</f>
        <v>4.9326111423747898</v>
      </c>
      <c r="M91" s="2">
        <f t="shared" si="39"/>
        <v>4.9693303320202586</v>
      </c>
      <c r="N91" s="2">
        <f t="shared" si="39"/>
        <v>2.3436972425436129</v>
      </c>
      <c r="O91" s="2">
        <f t="shared" si="39"/>
        <v>1.0167416994935286</v>
      </c>
      <c r="P91" s="2">
        <f t="shared" si="39"/>
        <v>0.71961170512099049</v>
      </c>
      <c r="Q91" s="2">
        <f t="shared" si="39"/>
        <v>0.68500281373100735</v>
      </c>
    </row>
    <row r="92" spans="4:17" x14ac:dyDescent="0.2">
      <c r="E92" s="2">
        <f t="shared" ref="E92:J92" si="40">E70/$S$66</f>
        <v>33.308103545301073</v>
      </c>
      <c r="F92" s="2">
        <f t="shared" si="40"/>
        <v>35.509566685424879</v>
      </c>
      <c r="G92" s="2">
        <f t="shared" si="40"/>
        <v>29.185424873382107</v>
      </c>
      <c r="H92" s="2">
        <f t="shared" si="40"/>
        <v>9.9901519414743962</v>
      </c>
      <c r="I92" s="2">
        <f t="shared" si="40"/>
        <v>0.87661789532920653</v>
      </c>
      <c r="J92" s="2">
        <f t="shared" si="40"/>
        <v>0.68922341024198097</v>
      </c>
      <c r="K92" s="2"/>
      <c r="L92" s="2">
        <f t="shared" ref="L92:Q92" si="41">L70/$S$66</f>
        <v>4.7663196398424317</v>
      </c>
      <c r="M92" s="2">
        <f t="shared" si="41"/>
        <v>3.9926842993809792</v>
      </c>
      <c r="N92" s="2">
        <f t="shared" si="41"/>
        <v>2.5205402363534049</v>
      </c>
      <c r="O92" s="2">
        <f t="shared" si="41"/>
        <v>1.0391108610016884</v>
      </c>
      <c r="P92" s="2">
        <f t="shared" si="41"/>
        <v>0.76308384918401806</v>
      </c>
      <c r="Q92" s="2">
        <f t="shared" si="41"/>
        <v>0.68289251547552055</v>
      </c>
    </row>
    <row r="93" spans="4:17" x14ac:dyDescent="0.2">
      <c r="E93" s="2">
        <f t="shared" ref="E93:J93" si="42">E71/$S$66</f>
        <v>33.09369724254362</v>
      </c>
      <c r="F93" s="2">
        <f t="shared" si="42"/>
        <v>37.033624085537426</v>
      </c>
      <c r="G93" s="2">
        <f t="shared" si="42"/>
        <v>28.258159819921218</v>
      </c>
      <c r="H93" s="2">
        <f t="shared" si="42"/>
        <v>9.9264209341586955</v>
      </c>
      <c r="I93" s="2">
        <f t="shared" si="42"/>
        <v>0.87872819358469345</v>
      </c>
      <c r="J93" s="2">
        <f t="shared" si="42"/>
        <v>0.68711311198649416</v>
      </c>
      <c r="K93" s="2"/>
      <c r="L93" s="2">
        <f t="shared" ref="L93:Q93" si="43">L71/$S$66</f>
        <v>4.8747889701744516</v>
      </c>
      <c r="M93" s="2">
        <f t="shared" si="43"/>
        <v>4.225239167135622</v>
      </c>
      <c r="N93" s="2">
        <f t="shared" si="43"/>
        <v>2.3086662915025329</v>
      </c>
      <c r="O93" s="2">
        <f t="shared" si="43"/>
        <v>0.97917839054586386</v>
      </c>
      <c r="P93" s="2">
        <f t="shared" si="43"/>
        <v>0.72425436128306131</v>
      </c>
      <c r="Q93" s="2">
        <f t="shared" si="43"/>
        <v>0.68289251547552055</v>
      </c>
    </row>
    <row r="94" spans="4:17" x14ac:dyDescent="0.2"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4:17" x14ac:dyDescent="0.2">
      <c r="D95" t="s">
        <v>98</v>
      </c>
      <c r="E95" s="2">
        <f t="shared" ref="E95:J95" si="44">E73/$S$66</f>
        <v>1.4928029699347829E-2</v>
      </c>
      <c r="F95" s="2">
        <f t="shared" si="44"/>
        <v>1.0743884688822052E-2</v>
      </c>
      <c r="G95" s="2">
        <f t="shared" si="44"/>
        <v>1.302072834910159E-2</v>
      </c>
      <c r="H95" s="2">
        <f t="shared" si="44"/>
        <v>8.9978920675272273E-3</v>
      </c>
      <c r="I95" s="2">
        <f t="shared" si="44"/>
        <v>8.9083585759167569E-3</v>
      </c>
      <c r="J95" s="2">
        <f t="shared" si="44"/>
        <v>8.082745358274716E-3</v>
      </c>
      <c r="K95" s="2"/>
      <c r="L95" s="2">
        <f t="shared" ref="L95:Q95" si="45">L73/$S$66</f>
        <v>0.12456910244154858</v>
      </c>
      <c r="M95" s="2">
        <f t="shared" si="45"/>
        <v>1.769255733150522E-2</v>
      </c>
      <c r="N95" s="2">
        <f t="shared" si="45"/>
        <v>1.4085351656695479E-2</v>
      </c>
      <c r="O95" s="2">
        <f t="shared" si="45"/>
        <v>1.8217142815059571E-2</v>
      </c>
      <c r="P95" s="2">
        <f t="shared" si="45"/>
        <v>1.4766057133823215E-2</v>
      </c>
      <c r="Q95" s="2">
        <f t="shared" si="45"/>
        <v>1.2518534003908744E-2</v>
      </c>
    </row>
    <row r="96" spans="4:17" x14ac:dyDescent="0.2">
      <c r="E96" s="2">
        <f t="shared" ref="E96:J96" si="46">E74/$S$66</f>
        <v>4.9333394593033715</v>
      </c>
      <c r="F96" s="2">
        <f t="shared" si="46"/>
        <v>2.8109511406878869</v>
      </c>
      <c r="G96" s="2">
        <f t="shared" si="46"/>
        <v>3.614595135123476</v>
      </c>
      <c r="H96" s="2">
        <f t="shared" si="46"/>
        <v>1.7391877087173853</v>
      </c>
      <c r="I96" s="2">
        <f t="shared" si="46"/>
        <v>2.5299827071495889E-2</v>
      </c>
      <c r="J96" s="2">
        <f t="shared" si="46"/>
        <v>8.4464671199449212E-3</v>
      </c>
      <c r="K96" s="2"/>
      <c r="L96" s="2">
        <f t="shared" ref="L96:Q96" si="47">L74/$S$66</f>
        <v>1.096330389280344</v>
      </c>
      <c r="M96" s="2">
        <f t="shared" si="47"/>
        <v>1.0185854874715046</v>
      </c>
      <c r="N96" s="2">
        <f t="shared" si="47"/>
        <v>0.39087110404545367</v>
      </c>
      <c r="O96" s="2">
        <f t="shared" si="47"/>
        <v>6.5859565235667258E-2</v>
      </c>
      <c r="P96" s="2">
        <f t="shared" si="47"/>
        <v>1.5636156628736107E-2</v>
      </c>
      <c r="Q96" s="2">
        <f t="shared" si="47"/>
        <v>1.7407082690462532E-2</v>
      </c>
    </row>
    <row r="97" spans="4:17" x14ac:dyDescent="0.2">
      <c r="E97" s="2">
        <f t="shared" ref="E97:J97" si="48">E75/$S$66</f>
        <v>4.0855779333898763</v>
      </c>
      <c r="F97" s="2">
        <f t="shared" si="48"/>
        <v>4.2260583381412671</v>
      </c>
      <c r="G97" s="2">
        <f t="shared" si="48"/>
        <v>3.7482032390259201</v>
      </c>
      <c r="H97" s="2">
        <f t="shared" si="48"/>
        <v>1.4722402877891736</v>
      </c>
      <c r="I97" s="2">
        <f t="shared" si="48"/>
        <v>7.4865340175492595E-2</v>
      </c>
      <c r="J97" s="2">
        <f t="shared" si="48"/>
        <v>1.1236223561036133E-2</v>
      </c>
      <c r="K97" s="2"/>
      <c r="L97" s="2">
        <f t="shared" ref="L97:Q97" si="49">L75/$S$66</f>
        <v>0.89331415301900952</v>
      </c>
      <c r="M97" s="2">
        <f t="shared" si="49"/>
        <v>1.9035843618154396</v>
      </c>
      <c r="N97" s="2">
        <f t="shared" si="49"/>
        <v>0.70909638946225539</v>
      </c>
      <c r="O97" s="2">
        <f t="shared" si="49"/>
        <v>0.12987595690789056</v>
      </c>
      <c r="P97" s="2">
        <f t="shared" si="49"/>
        <v>9.642931619692624E-3</v>
      </c>
      <c r="Q97" s="2">
        <f t="shared" si="49"/>
        <v>1.1092623748692819E-2</v>
      </c>
    </row>
    <row r="98" spans="4:17" x14ac:dyDescent="0.2">
      <c r="E98" s="2">
        <f t="shared" ref="E98:J98" si="50">E76/$S$66</f>
        <v>6.8773787321356981</v>
      </c>
      <c r="F98" s="2">
        <f t="shared" si="50"/>
        <v>6.1523405700147578</v>
      </c>
      <c r="G98" s="2">
        <f t="shared" si="50"/>
        <v>4.2071094122889985</v>
      </c>
      <c r="H98" s="2">
        <f t="shared" si="50"/>
        <v>2.7201600524688607</v>
      </c>
      <c r="I98" s="2">
        <f t="shared" si="50"/>
        <v>8.6615340320666867E-2</v>
      </c>
      <c r="J98" s="2">
        <f t="shared" si="50"/>
        <v>7.5970737197523924E-3</v>
      </c>
      <c r="K98" s="2"/>
      <c r="L98" s="2">
        <f t="shared" ref="L98:Q98" si="51">L76/$S$66</f>
        <v>1.8368676319129231</v>
      </c>
      <c r="M98" s="2">
        <f t="shared" si="51"/>
        <v>1.8913612483202338</v>
      </c>
      <c r="N98" s="2">
        <f t="shared" si="51"/>
        <v>0.74159561917847627</v>
      </c>
      <c r="O98" s="2">
        <f t="shared" si="51"/>
        <v>0.14032753502413581</v>
      </c>
      <c r="P98" s="2">
        <f t="shared" si="51"/>
        <v>7.6234068098713177E-3</v>
      </c>
      <c r="Q98" s="2">
        <f t="shared" si="51"/>
        <v>1.4464397429538936E-2</v>
      </c>
    </row>
    <row r="99" spans="4:17" x14ac:dyDescent="0.2">
      <c r="E99" s="2">
        <f t="shared" ref="E99:J99" si="52">E77/$S$66</f>
        <v>3.560555440698101</v>
      </c>
      <c r="F99" s="2">
        <f t="shared" si="52"/>
        <v>4.5513382371429731</v>
      </c>
      <c r="G99" s="2">
        <f t="shared" si="52"/>
        <v>4.0641273504866131</v>
      </c>
      <c r="H99" s="2">
        <f t="shared" si="52"/>
        <v>2.4960896440469194</v>
      </c>
      <c r="I99" s="2">
        <f t="shared" si="52"/>
        <v>7.5751477349578669E-2</v>
      </c>
      <c r="J99" s="2">
        <f t="shared" si="52"/>
        <v>9.3259903463636835E-3</v>
      </c>
      <c r="K99" s="2"/>
      <c r="L99" s="2">
        <f t="shared" ref="L99:Q99" si="53">L77/$S$66</f>
        <v>0.85938439460127714</v>
      </c>
      <c r="M99" s="2">
        <f t="shared" si="53"/>
        <v>0.77138465073037854</v>
      </c>
      <c r="N99" s="2">
        <f t="shared" si="53"/>
        <v>0.88728591219386665</v>
      </c>
      <c r="O99" s="2">
        <f t="shared" si="53"/>
        <v>0.14797374650886497</v>
      </c>
      <c r="P99" s="2">
        <f t="shared" si="53"/>
        <v>0.15026375727453187</v>
      </c>
      <c r="Q99" s="2">
        <f t="shared" si="53"/>
        <v>1.018861089299942E-2</v>
      </c>
    </row>
    <row r="100" spans="4:17" x14ac:dyDescent="0.2">
      <c r="E100" s="2">
        <f t="shared" ref="E100:J100" si="54">E78/$S$66</f>
        <v>3.5059460057784055</v>
      </c>
      <c r="F100" s="2">
        <f t="shared" si="54"/>
        <v>4.2246425088459683</v>
      </c>
      <c r="G100" s="2">
        <f t="shared" si="54"/>
        <v>4.0632684316407</v>
      </c>
      <c r="H100" s="2">
        <f t="shared" si="54"/>
        <v>1.7425213684594159</v>
      </c>
      <c r="I100" s="2">
        <f t="shared" si="54"/>
        <v>7.4387340003416694E-2</v>
      </c>
      <c r="J100" s="2">
        <f t="shared" si="54"/>
        <v>1.1146690472350245E-2</v>
      </c>
      <c r="K100" s="2"/>
      <c r="L100" s="2">
        <f t="shared" ref="L100:Q100" si="55">L78/$S$66</f>
        <v>0.98011084393358194</v>
      </c>
      <c r="M100" s="2">
        <f t="shared" si="55"/>
        <v>0.84014885542521189</v>
      </c>
      <c r="N100" s="2">
        <f t="shared" si="55"/>
        <v>0.51851690067177036</v>
      </c>
      <c r="O100" s="2">
        <f t="shared" si="55"/>
        <v>0.11535265525474794</v>
      </c>
      <c r="P100" s="2">
        <f t="shared" si="55"/>
        <v>1.2598321516544147E-2</v>
      </c>
      <c r="Q100" s="2">
        <f t="shared" si="55"/>
        <v>1.0873668847485862E-2</v>
      </c>
    </row>
    <row r="101" spans="4:17" x14ac:dyDescent="0.2"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4:17" x14ac:dyDescent="0.2">
      <c r="D102" t="s">
        <v>97</v>
      </c>
      <c r="E102" s="2">
        <f t="shared" ref="E102:J102" si="56">E80/$S$66</f>
        <v>4.9760098997826095E-3</v>
      </c>
      <c r="F102" s="2">
        <f t="shared" si="56"/>
        <v>3.5812948962740173E-3</v>
      </c>
      <c r="G102" s="2">
        <f t="shared" si="56"/>
        <v>4.3402427830338628E-3</v>
      </c>
      <c r="H102" s="2">
        <f t="shared" si="56"/>
        <v>2.9992973558424091E-3</v>
      </c>
      <c r="I102" s="2">
        <f t="shared" si="56"/>
        <v>2.9694528586389191E-3</v>
      </c>
      <c r="J102" s="2">
        <f t="shared" si="56"/>
        <v>2.6942484527582387E-3</v>
      </c>
      <c r="K102" s="2"/>
      <c r="L102" s="2">
        <f t="shared" ref="L102:Q102" si="57">L80/$S$66</f>
        <v>4.1523034147182863E-2</v>
      </c>
      <c r="M102" s="2">
        <f t="shared" si="57"/>
        <v>5.8975191105017392E-3</v>
      </c>
      <c r="N102" s="2">
        <f t="shared" si="57"/>
        <v>4.6951172188984926E-3</v>
      </c>
      <c r="O102" s="2">
        <f t="shared" si="57"/>
        <v>6.0723809383531899E-3</v>
      </c>
      <c r="P102" s="2">
        <f t="shared" si="57"/>
        <v>4.9220190446077382E-3</v>
      </c>
      <c r="Q102" s="2">
        <f t="shared" si="57"/>
        <v>4.1728446679695809E-3</v>
      </c>
    </row>
    <row r="103" spans="4:17" x14ac:dyDescent="0.2">
      <c r="E103" s="2">
        <f t="shared" ref="E103:J103" si="58">E81/$S$66</f>
        <v>1.644446486434457</v>
      </c>
      <c r="F103" s="2">
        <f t="shared" si="58"/>
        <v>0.93698371356262899</v>
      </c>
      <c r="G103" s="2">
        <f t="shared" si="58"/>
        <v>1.2048650450411587</v>
      </c>
      <c r="H103" s="2">
        <f t="shared" si="58"/>
        <v>0.57972923623912842</v>
      </c>
      <c r="I103" s="2">
        <f t="shared" si="58"/>
        <v>8.433275690498631E-3</v>
      </c>
      <c r="J103" s="2">
        <f t="shared" si="58"/>
        <v>2.8154890399816408E-3</v>
      </c>
      <c r="K103" s="2"/>
      <c r="L103" s="2">
        <f t="shared" ref="L103:Q103" si="59">L81/$S$66</f>
        <v>0.365443463093448</v>
      </c>
      <c r="M103" s="2">
        <f t="shared" si="59"/>
        <v>0.33952849582383482</v>
      </c>
      <c r="N103" s="2">
        <f t="shared" si="59"/>
        <v>0.13029036801515123</v>
      </c>
      <c r="O103" s="2">
        <f t="shared" si="59"/>
        <v>2.1953188411889084E-2</v>
      </c>
      <c r="P103" s="2">
        <f t="shared" si="59"/>
        <v>5.2120522095787016E-3</v>
      </c>
      <c r="Q103" s="2">
        <f t="shared" si="59"/>
        <v>5.8023608968208445E-3</v>
      </c>
    </row>
    <row r="104" spans="4:17" x14ac:dyDescent="0.2">
      <c r="E104" s="2">
        <f t="shared" ref="E104:J104" si="60">E82/$S$66</f>
        <v>1.3618593111299588</v>
      </c>
      <c r="F104" s="2">
        <f t="shared" si="60"/>
        <v>1.4086861127137555</v>
      </c>
      <c r="G104" s="2">
        <f t="shared" si="60"/>
        <v>1.2494010796753066</v>
      </c>
      <c r="H104" s="2">
        <f t="shared" si="60"/>
        <v>0.49074676259639122</v>
      </c>
      <c r="I104" s="2">
        <f t="shared" si="60"/>
        <v>2.4955113391830864E-2</v>
      </c>
      <c r="J104" s="2">
        <f t="shared" si="60"/>
        <v>3.7454078536787107E-3</v>
      </c>
      <c r="K104" s="2"/>
      <c r="L104" s="2">
        <f t="shared" ref="L104:Q104" si="61">L82/$S$66</f>
        <v>0.29777138433966982</v>
      </c>
      <c r="M104" s="2">
        <f t="shared" si="61"/>
        <v>0.63452812060514652</v>
      </c>
      <c r="N104" s="2">
        <f t="shared" si="61"/>
        <v>0.2363654631540851</v>
      </c>
      <c r="O104" s="2">
        <f t="shared" si="61"/>
        <v>4.3291985635963509E-2</v>
      </c>
      <c r="P104" s="2">
        <f t="shared" si="61"/>
        <v>3.2143105398975413E-3</v>
      </c>
      <c r="Q104" s="2">
        <f t="shared" si="61"/>
        <v>3.6975412495642733E-3</v>
      </c>
    </row>
    <row r="105" spans="4:17" x14ac:dyDescent="0.2">
      <c r="E105" s="2">
        <f t="shared" ref="E105:J105" si="62">E83/$S$66</f>
        <v>2.2924595773785663</v>
      </c>
      <c r="F105" s="2">
        <f t="shared" si="62"/>
        <v>2.0507801900049194</v>
      </c>
      <c r="G105" s="2">
        <f t="shared" si="62"/>
        <v>1.4023698040963331</v>
      </c>
      <c r="H105" s="2">
        <f t="shared" si="62"/>
        <v>0.90672001748962028</v>
      </c>
      <c r="I105" s="2">
        <f t="shared" si="62"/>
        <v>2.8871780106888956E-2</v>
      </c>
      <c r="J105" s="2">
        <f t="shared" si="62"/>
        <v>2.5323579065841305E-3</v>
      </c>
      <c r="K105" s="2"/>
      <c r="L105" s="2">
        <f t="shared" ref="L105:Q105" si="63">L83/$S$66</f>
        <v>0.61228921063764108</v>
      </c>
      <c r="M105" s="2">
        <f t="shared" si="63"/>
        <v>0.63045374944007793</v>
      </c>
      <c r="N105" s="2">
        <f t="shared" si="63"/>
        <v>0.24719853972615879</v>
      </c>
      <c r="O105" s="2">
        <f t="shared" si="63"/>
        <v>4.6775845008045269E-2</v>
      </c>
      <c r="P105" s="2">
        <f t="shared" si="63"/>
        <v>2.5411356032904392E-3</v>
      </c>
      <c r="Q105" s="2">
        <f t="shared" si="63"/>
        <v>4.821465809846312E-3</v>
      </c>
    </row>
    <row r="106" spans="4:17" x14ac:dyDescent="0.2">
      <c r="E106" s="2">
        <f t="shared" ref="E106:J106" si="64">E84/$S$66</f>
        <v>1.1868518135660335</v>
      </c>
      <c r="F106" s="2">
        <f t="shared" si="64"/>
        <v>1.5171127457143243</v>
      </c>
      <c r="G106" s="2">
        <f t="shared" si="64"/>
        <v>1.3547091168288707</v>
      </c>
      <c r="H106" s="2">
        <f t="shared" si="64"/>
        <v>0.83202988134897315</v>
      </c>
      <c r="I106" s="2">
        <f t="shared" si="64"/>
        <v>2.5250492449859555E-2</v>
      </c>
      <c r="J106" s="2">
        <f t="shared" si="64"/>
        <v>3.1086634487878947E-3</v>
      </c>
      <c r="K106" s="2"/>
      <c r="L106" s="2">
        <f t="shared" ref="L106:Q106" si="65">L84/$S$66</f>
        <v>0.2864614648670924</v>
      </c>
      <c r="M106" s="2">
        <f t="shared" si="65"/>
        <v>0.25712821691012622</v>
      </c>
      <c r="N106" s="2">
        <f t="shared" si="65"/>
        <v>0.2957619707312889</v>
      </c>
      <c r="O106" s="2">
        <f t="shared" si="65"/>
        <v>4.9324582169621649E-2</v>
      </c>
      <c r="P106" s="2">
        <f t="shared" si="65"/>
        <v>5.008791909151062E-2</v>
      </c>
      <c r="Q106" s="2">
        <f t="shared" si="65"/>
        <v>3.3962036309998071E-3</v>
      </c>
    </row>
    <row r="107" spans="4:17" x14ac:dyDescent="0.2">
      <c r="E107" s="2">
        <f t="shared" ref="E107:J107" si="66">E85/$S$66</f>
        <v>1.1686486685928019</v>
      </c>
      <c r="F107" s="2">
        <f t="shared" si="66"/>
        <v>1.4082141696153228</v>
      </c>
      <c r="G107" s="2">
        <f t="shared" si="66"/>
        <v>1.3544228105469001</v>
      </c>
      <c r="H107" s="2">
        <f t="shared" si="66"/>
        <v>0.58084045615313862</v>
      </c>
      <c r="I107" s="2">
        <f t="shared" si="66"/>
        <v>2.4795780001138894E-2</v>
      </c>
      <c r="J107" s="2">
        <f t="shared" si="66"/>
        <v>3.7155634907834151E-3</v>
      </c>
      <c r="K107" s="2"/>
      <c r="L107" s="2">
        <f t="shared" ref="L107:Q107" si="67">L85/$S$66</f>
        <v>0.32670361464452735</v>
      </c>
      <c r="M107" s="2">
        <f t="shared" si="67"/>
        <v>0.28004961847507065</v>
      </c>
      <c r="N107" s="2">
        <f t="shared" si="67"/>
        <v>0.17283896689059011</v>
      </c>
      <c r="O107" s="2">
        <f t="shared" si="67"/>
        <v>3.8450885084915974E-2</v>
      </c>
      <c r="P107" s="2">
        <f t="shared" si="67"/>
        <v>4.1994405055147156E-3</v>
      </c>
      <c r="Q107" s="2">
        <f t="shared" si="67"/>
        <v>3.6245562824952873E-3</v>
      </c>
    </row>
    <row r="109" spans="4:17" x14ac:dyDescent="0.2">
      <c r="D109" t="s">
        <v>84</v>
      </c>
    </row>
    <row r="116" spans="4:4" x14ac:dyDescent="0.2">
      <c r="D116" t="s">
        <v>93</v>
      </c>
    </row>
  </sheetData>
  <mergeCells count="3">
    <mergeCell ref="C80:D80"/>
    <mergeCell ref="X10:Z10"/>
    <mergeCell ref="AG10:AI10"/>
  </mergeCells>
  <pageMargins left="0.78740157499999996" right="0.78740157499999996" top="0.984251969" bottom="0.984251969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I9" sqref="I9:N14"/>
    </sheetView>
  </sheetViews>
  <sheetFormatPr baseColWidth="10" defaultRowHeight="12.75" x14ac:dyDescent="0.2"/>
  <sheetData>
    <row r="1" spans="1:14" x14ac:dyDescent="0.2">
      <c r="B1" t="s">
        <v>91</v>
      </c>
      <c r="I1" t="s">
        <v>92</v>
      </c>
    </row>
    <row r="2" spans="1:14" x14ac:dyDescent="0.2">
      <c r="A2" t="s">
        <v>96</v>
      </c>
      <c r="B2">
        <v>0.71496904895891966</v>
      </c>
      <c r="C2">
        <v>19.985790658413055</v>
      </c>
      <c r="D2">
        <v>24.888857625211035</v>
      </c>
      <c r="E2">
        <v>29.246623522791221</v>
      </c>
      <c r="F2">
        <v>33.308103545301073</v>
      </c>
      <c r="G2">
        <v>33.09369724254362</v>
      </c>
      <c r="I2">
        <v>0.7778559369724255</v>
      </c>
      <c r="J2">
        <v>2.6412492965672487</v>
      </c>
      <c r="K2">
        <v>4.5346088913899836</v>
      </c>
      <c r="L2">
        <v>4.9326111423747898</v>
      </c>
      <c r="M2">
        <v>4.7663196398424317</v>
      </c>
      <c r="N2">
        <v>4.8747889701744516</v>
      </c>
    </row>
    <row r="3" spans="1:14" x14ac:dyDescent="0.2">
      <c r="B3">
        <v>0.7318514350028138</v>
      </c>
      <c r="C3">
        <v>28.089335959482273</v>
      </c>
      <c r="D3">
        <v>35.269414743950485</v>
      </c>
      <c r="E3">
        <v>38.188801350590886</v>
      </c>
      <c r="F3">
        <v>35.509566685424879</v>
      </c>
      <c r="G3">
        <v>37.033624085537426</v>
      </c>
      <c r="I3">
        <v>0.72636465953854823</v>
      </c>
      <c r="J3">
        <v>2.4141812042768711</v>
      </c>
      <c r="K3">
        <v>4.4911367473269559</v>
      </c>
      <c r="L3">
        <v>4.9693303320202586</v>
      </c>
      <c r="M3">
        <v>3.9926842993809792</v>
      </c>
      <c r="N3">
        <v>4.225239167135622</v>
      </c>
    </row>
    <row r="4" spans="1:14" x14ac:dyDescent="0.2">
      <c r="B4">
        <v>0.72678671918964555</v>
      </c>
      <c r="C4">
        <v>20.668683173888578</v>
      </c>
      <c r="D4">
        <v>26.459341586944291</v>
      </c>
      <c r="E4">
        <v>28.881963984243107</v>
      </c>
      <c r="F4">
        <v>29.185424873382107</v>
      </c>
      <c r="G4">
        <v>28.258159819921218</v>
      </c>
      <c r="I4">
        <v>0.73311761395610586</v>
      </c>
      <c r="J4">
        <v>1.5447383230163199</v>
      </c>
      <c r="K4">
        <v>2.2360720315137872</v>
      </c>
      <c r="L4">
        <v>2.3436972425436129</v>
      </c>
      <c r="M4">
        <v>2.5205402363534049</v>
      </c>
      <c r="N4">
        <v>2.3086662915025329</v>
      </c>
    </row>
    <row r="5" spans="1:14" x14ac:dyDescent="0.2">
      <c r="B5">
        <v>0.72509848058525606</v>
      </c>
      <c r="C5">
        <v>7.1353404614518858</v>
      </c>
      <c r="D5">
        <v>9.7061057962858754</v>
      </c>
      <c r="E5">
        <v>11.258019133370851</v>
      </c>
      <c r="F5">
        <v>9.9901519414743962</v>
      </c>
      <c r="G5">
        <v>9.9264209341586955</v>
      </c>
      <c r="I5">
        <v>0.72805289814293761</v>
      </c>
      <c r="J5">
        <v>0.88843556555993253</v>
      </c>
      <c r="K5">
        <v>0.97411367473269572</v>
      </c>
      <c r="L5">
        <v>1.0167416994935286</v>
      </c>
      <c r="M5">
        <v>1.0391108610016884</v>
      </c>
      <c r="N5">
        <v>0.97917839054586386</v>
      </c>
    </row>
    <row r="6" spans="1:14" x14ac:dyDescent="0.2">
      <c r="B6">
        <v>0.72172200337647729</v>
      </c>
      <c r="C6">
        <v>0.82006190208216101</v>
      </c>
      <c r="D6">
        <v>0.87070906021384364</v>
      </c>
      <c r="E6">
        <v>0.90320765334833997</v>
      </c>
      <c r="F6">
        <v>0.87661789532920653</v>
      </c>
      <c r="G6">
        <v>0.87872819358469345</v>
      </c>
      <c r="I6">
        <v>0.71370287000562749</v>
      </c>
      <c r="J6">
        <v>0.72256612267867204</v>
      </c>
      <c r="K6">
        <v>0.71707934721440636</v>
      </c>
      <c r="L6">
        <v>0.71961170512099049</v>
      </c>
      <c r="M6">
        <v>0.76308384918401806</v>
      </c>
      <c r="N6">
        <v>0.72425436128306131</v>
      </c>
    </row>
    <row r="7" spans="1:14" x14ac:dyDescent="0.2">
      <c r="B7">
        <v>0.68162633652222859</v>
      </c>
      <c r="C7">
        <v>0.68289251547552055</v>
      </c>
      <c r="D7">
        <v>0.68753517163759148</v>
      </c>
      <c r="E7">
        <v>0.68373663477771529</v>
      </c>
      <c r="F7">
        <v>0.68922341024198097</v>
      </c>
      <c r="G7">
        <v>0.68711311198649416</v>
      </c>
      <c r="I7">
        <v>0.68711311198649416</v>
      </c>
      <c r="J7">
        <v>0.69259988745075984</v>
      </c>
      <c r="K7">
        <v>0.68922341024198097</v>
      </c>
      <c r="L7">
        <v>0.68500281373100735</v>
      </c>
      <c r="M7">
        <v>0.68289251547552055</v>
      </c>
      <c r="N7">
        <v>0.68289251547552055</v>
      </c>
    </row>
    <row r="9" spans="1:14" x14ac:dyDescent="0.2">
      <c r="A9" t="s">
        <v>98</v>
      </c>
      <c r="B9">
        <v>1.4928029699347829E-2</v>
      </c>
      <c r="C9">
        <v>4.9333394593033715</v>
      </c>
      <c r="D9">
        <v>4.0855779333898763</v>
      </c>
      <c r="E9">
        <v>6.8773787321356981</v>
      </c>
      <c r="F9">
        <v>3.560555440698101</v>
      </c>
      <c r="G9">
        <v>3.5059460057784055</v>
      </c>
      <c r="I9">
        <v>0.12456910244154858</v>
      </c>
      <c r="J9">
        <v>1.769255733150522E-2</v>
      </c>
      <c r="K9">
        <v>1.4085351656695479E-2</v>
      </c>
      <c r="L9">
        <v>1.8217142815059571E-2</v>
      </c>
      <c r="M9">
        <v>1.4766057133823215E-2</v>
      </c>
      <c r="N9">
        <v>1.2518534003908744E-2</v>
      </c>
    </row>
    <row r="10" spans="1:14" x14ac:dyDescent="0.2">
      <c r="B10">
        <v>1.0743884688822052E-2</v>
      </c>
      <c r="C10">
        <v>2.8109511406878869</v>
      </c>
      <c r="D10">
        <v>4.2260583381412671</v>
      </c>
      <c r="E10">
        <v>6.1523405700147578</v>
      </c>
      <c r="F10">
        <v>4.5513382371429731</v>
      </c>
      <c r="G10">
        <v>4.2246425088459683</v>
      </c>
      <c r="I10">
        <v>1.096330389280344</v>
      </c>
      <c r="J10">
        <v>1.0185854874715046</v>
      </c>
      <c r="K10">
        <v>0.39087110404545367</v>
      </c>
      <c r="L10">
        <v>6.5859565235667258E-2</v>
      </c>
      <c r="M10">
        <v>1.5636156628736107E-2</v>
      </c>
      <c r="N10">
        <v>1.7407082690462532E-2</v>
      </c>
    </row>
    <row r="11" spans="1:14" x14ac:dyDescent="0.2">
      <c r="B11">
        <v>1.302072834910159E-2</v>
      </c>
      <c r="C11">
        <v>3.614595135123476</v>
      </c>
      <c r="D11">
        <v>3.7482032390259201</v>
      </c>
      <c r="E11">
        <v>4.2071094122889985</v>
      </c>
      <c r="F11">
        <v>4.0641273504866131</v>
      </c>
      <c r="G11">
        <v>4.0632684316407</v>
      </c>
      <c r="I11">
        <v>0.89331415301900952</v>
      </c>
      <c r="J11">
        <v>1.9035843618154396</v>
      </c>
      <c r="K11">
        <v>0.70909638946225539</v>
      </c>
      <c r="L11">
        <v>0.12987595690789056</v>
      </c>
      <c r="M11">
        <v>9.642931619692624E-3</v>
      </c>
      <c r="N11">
        <v>1.1092623748692819E-2</v>
      </c>
    </row>
    <row r="12" spans="1:14" x14ac:dyDescent="0.2">
      <c r="B12">
        <v>8.9978920675272273E-3</v>
      </c>
      <c r="C12">
        <v>1.7391877087173853</v>
      </c>
      <c r="D12">
        <v>1.4722402877891736</v>
      </c>
      <c r="E12">
        <v>2.7201600524688607</v>
      </c>
      <c r="F12">
        <v>2.4960896440469194</v>
      </c>
      <c r="G12">
        <v>1.7425213684594159</v>
      </c>
      <c r="I12">
        <v>1.8368676319129231</v>
      </c>
      <c r="J12">
        <v>1.8913612483202338</v>
      </c>
      <c r="K12">
        <v>0.74159561917847627</v>
      </c>
      <c r="L12">
        <v>0.14032753502413581</v>
      </c>
      <c r="M12">
        <v>7.6234068098713177E-3</v>
      </c>
      <c r="N12">
        <v>1.4464397429538936E-2</v>
      </c>
    </row>
    <row r="13" spans="1:14" x14ac:dyDescent="0.2">
      <c r="B13">
        <v>8.9083585759167569E-3</v>
      </c>
      <c r="C13">
        <v>2.5299827071495889E-2</v>
      </c>
      <c r="D13">
        <v>7.4865340175492595E-2</v>
      </c>
      <c r="E13">
        <v>8.6615340320666867E-2</v>
      </c>
      <c r="F13">
        <v>7.5751477349578669E-2</v>
      </c>
      <c r="G13">
        <v>7.4387340003416694E-2</v>
      </c>
      <c r="I13">
        <v>0.85938439460127714</v>
      </c>
      <c r="J13">
        <v>0.77138465073037854</v>
      </c>
      <c r="K13">
        <v>0.88728591219386665</v>
      </c>
      <c r="L13">
        <v>0.14797374650886497</v>
      </c>
      <c r="M13">
        <v>0.15026375727453187</v>
      </c>
      <c r="N13">
        <v>1.018861089299942E-2</v>
      </c>
    </row>
    <row r="14" spans="1:14" x14ac:dyDescent="0.2">
      <c r="B14">
        <v>8.082745358274716E-3</v>
      </c>
      <c r="C14">
        <v>8.4464671199449212E-3</v>
      </c>
      <c r="D14">
        <v>1.1236223561036133E-2</v>
      </c>
      <c r="E14">
        <v>7.5970737197523924E-3</v>
      </c>
      <c r="F14">
        <v>9.3259903463636835E-3</v>
      </c>
      <c r="G14">
        <v>1.1146690472350245E-2</v>
      </c>
      <c r="I14">
        <v>0.98011084393358194</v>
      </c>
      <c r="J14">
        <v>0.84014885542521189</v>
      </c>
      <c r="K14">
        <v>0.51851690067177036</v>
      </c>
      <c r="L14">
        <v>0.11535265525474794</v>
      </c>
      <c r="M14">
        <v>1.2598321516544147E-2</v>
      </c>
      <c r="N14">
        <v>1.0873668847485862E-2</v>
      </c>
    </row>
    <row r="16" spans="1:14" s="9" customFormat="1" x14ac:dyDescent="0.2">
      <c r="B16" s="9" t="s">
        <v>100</v>
      </c>
      <c r="C16" s="9" t="s">
        <v>112</v>
      </c>
      <c r="D16" s="9" t="s">
        <v>124</v>
      </c>
      <c r="E16" s="9" t="s">
        <v>135</v>
      </c>
      <c r="F16" s="9" t="s">
        <v>147</v>
      </c>
      <c r="G16" s="9" t="s">
        <v>158</v>
      </c>
      <c r="I16" s="9" t="s">
        <v>106</v>
      </c>
      <c r="J16" s="9" t="s">
        <v>118</v>
      </c>
      <c r="K16" s="9" t="s">
        <v>130</v>
      </c>
      <c r="L16" s="9" t="s">
        <v>141</v>
      </c>
      <c r="M16" s="9" t="s">
        <v>152</v>
      </c>
      <c r="N16" s="9" t="s">
        <v>164</v>
      </c>
    </row>
    <row r="17" spans="1:14" s="9" customFormat="1" x14ac:dyDescent="0.2">
      <c r="B17" s="9" t="s">
        <v>101</v>
      </c>
      <c r="C17" s="9" t="s">
        <v>113</v>
      </c>
      <c r="D17" s="9" t="s">
        <v>125</v>
      </c>
      <c r="E17" s="9" t="s">
        <v>136</v>
      </c>
      <c r="F17" s="9" t="s">
        <v>148</v>
      </c>
      <c r="G17" s="9" t="s">
        <v>159</v>
      </c>
      <c r="I17" s="9" t="s">
        <v>107</v>
      </c>
      <c r="J17" s="9" t="s">
        <v>119</v>
      </c>
      <c r="K17" s="9" t="s">
        <v>131</v>
      </c>
      <c r="L17" s="9" t="s">
        <v>142</v>
      </c>
      <c r="M17" s="9" t="s">
        <v>153</v>
      </c>
      <c r="N17" s="9" t="s">
        <v>165</v>
      </c>
    </row>
    <row r="18" spans="1:14" s="9" customFormat="1" x14ac:dyDescent="0.2">
      <c r="B18" s="9" t="s">
        <v>102</v>
      </c>
      <c r="C18" s="9" t="s">
        <v>114</v>
      </c>
      <c r="D18" s="9" t="s">
        <v>126</v>
      </c>
      <c r="E18" s="9" t="s">
        <v>137</v>
      </c>
      <c r="F18" s="9" t="s">
        <v>149</v>
      </c>
      <c r="G18" s="9" t="s">
        <v>160</v>
      </c>
      <c r="I18" s="9" t="s">
        <v>108</v>
      </c>
      <c r="J18" s="9" t="s">
        <v>120</v>
      </c>
      <c r="K18" s="9" t="s">
        <v>132</v>
      </c>
      <c r="L18" s="9" t="s">
        <v>143</v>
      </c>
      <c r="M18" s="9" t="s">
        <v>154</v>
      </c>
      <c r="N18" s="9" t="s">
        <v>166</v>
      </c>
    </row>
    <row r="19" spans="1:14" s="9" customFormat="1" x14ac:dyDescent="0.2">
      <c r="B19" s="9" t="s">
        <v>103</v>
      </c>
      <c r="C19" s="9" t="s">
        <v>115</v>
      </c>
      <c r="D19" s="9" t="s">
        <v>127</v>
      </c>
      <c r="E19" s="9" t="s">
        <v>138</v>
      </c>
      <c r="F19" s="9" t="s">
        <v>150</v>
      </c>
      <c r="G19" s="9" t="s">
        <v>161</v>
      </c>
      <c r="I19" s="9" t="s">
        <v>109</v>
      </c>
      <c r="J19" s="9" t="s">
        <v>121</v>
      </c>
      <c r="K19" s="9" t="s">
        <v>133</v>
      </c>
      <c r="L19" s="9" t="s">
        <v>144</v>
      </c>
      <c r="M19" s="9" t="s">
        <v>155</v>
      </c>
      <c r="N19" s="9" t="s">
        <v>167</v>
      </c>
    </row>
    <row r="20" spans="1:14" s="9" customFormat="1" x14ac:dyDescent="0.2">
      <c r="B20" s="9" t="s">
        <v>104</v>
      </c>
      <c r="C20" s="9" t="s">
        <v>116</v>
      </c>
      <c r="D20" s="9" t="s">
        <v>128</v>
      </c>
      <c r="E20" s="9" t="s">
        <v>139</v>
      </c>
      <c r="F20" s="9" t="s">
        <v>151</v>
      </c>
      <c r="G20" s="9" t="s">
        <v>162</v>
      </c>
      <c r="I20" s="9" t="s">
        <v>110</v>
      </c>
      <c r="J20" s="9" t="s">
        <v>122</v>
      </c>
      <c r="K20" s="9" t="s">
        <v>134</v>
      </c>
      <c r="L20" s="9" t="s">
        <v>145</v>
      </c>
      <c r="M20" s="9" t="s">
        <v>156</v>
      </c>
      <c r="N20" s="9" t="s">
        <v>168</v>
      </c>
    </row>
    <row r="21" spans="1:14" s="9" customFormat="1" x14ac:dyDescent="0.2">
      <c r="B21" s="9" t="s">
        <v>105</v>
      </c>
      <c r="C21" s="9" t="s">
        <v>117</v>
      </c>
      <c r="D21" s="9" t="s">
        <v>129</v>
      </c>
      <c r="E21" s="9" t="s">
        <v>140</v>
      </c>
      <c r="F21" s="9" t="s">
        <v>129</v>
      </c>
      <c r="G21" s="9" t="s">
        <v>163</v>
      </c>
      <c r="I21" s="9" t="s">
        <v>111</v>
      </c>
      <c r="J21" s="9" t="s">
        <v>123</v>
      </c>
      <c r="K21" s="9" t="s">
        <v>101</v>
      </c>
      <c r="L21" s="9" t="s">
        <v>146</v>
      </c>
      <c r="M21" s="9" t="s">
        <v>157</v>
      </c>
      <c r="N21" s="9" t="s">
        <v>169</v>
      </c>
    </row>
    <row r="24" spans="1:14" x14ac:dyDescent="0.2">
      <c r="A24" t="s">
        <v>99</v>
      </c>
      <c r="B24">
        <f t="shared" ref="B24:G29" si="0">B2/I2</f>
        <v>0.91915355398806309</v>
      </c>
      <c r="C24">
        <f t="shared" si="0"/>
        <v>7.5667945030361121</v>
      </c>
      <c r="D24">
        <f t="shared" si="0"/>
        <v>5.4886448250186159</v>
      </c>
      <c r="E24">
        <f t="shared" si="0"/>
        <v>5.929237614443398</v>
      </c>
      <c r="F24">
        <f t="shared" si="0"/>
        <v>6.9882227928805456</v>
      </c>
      <c r="G24">
        <f t="shared" si="0"/>
        <v>6.7887445887445894</v>
      </c>
    </row>
    <row r="25" spans="1:14" x14ac:dyDescent="0.2">
      <c r="B25">
        <f t="shared" si="0"/>
        <v>1.0075537478210341</v>
      </c>
      <c r="C25">
        <f t="shared" si="0"/>
        <v>11.63513986013986</v>
      </c>
      <c r="D25">
        <f t="shared" si="0"/>
        <v>7.8531153087115877</v>
      </c>
      <c r="E25">
        <f t="shared" si="0"/>
        <v>7.6848989298454233</v>
      </c>
      <c r="F25">
        <f t="shared" si="0"/>
        <v>8.8936575052854128</v>
      </c>
      <c r="G25">
        <f t="shared" si="0"/>
        <v>8.7648586554789727</v>
      </c>
    </row>
    <row r="26" spans="1:14" x14ac:dyDescent="0.2">
      <c r="B26">
        <f t="shared" si="0"/>
        <v>0.99136442141623493</v>
      </c>
      <c r="C26" s="10">
        <f t="shared" si="0"/>
        <v>13.380054644808743</v>
      </c>
      <c r="D26">
        <f t="shared" si="0"/>
        <v>11.832955832389583</v>
      </c>
      <c r="E26">
        <f t="shared" si="0"/>
        <v>12.323248694399425</v>
      </c>
      <c r="F26">
        <f t="shared" si="0"/>
        <v>11.579035498995312</v>
      </c>
      <c r="G26">
        <f t="shared" si="0"/>
        <v>12.240036563071296</v>
      </c>
    </row>
    <row r="27" spans="1:14" x14ac:dyDescent="0.2">
      <c r="B27">
        <f t="shared" si="0"/>
        <v>0.9959420289855071</v>
      </c>
      <c r="C27">
        <f t="shared" si="0"/>
        <v>8.0313539192399048</v>
      </c>
      <c r="D27">
        <f t="shared" si="0"/>
        <v>9.964038128249566</v>
      </c>
      <c r="E27">
        <f t="shared" si="0"/>
        <v>11.072644250726443</v>
      </c>
      <c r="F27">
        <f t="shared" si="0"/>
        <v>9.6141348497156791</v>
      </c>
      <c r="G27">
        <f t="shared" si="0"/>
        <v>10.137500000000001</v>
      </c>
    </row>
    <row r="28" spans="1:14" x14ac:dyDescent="0.2">
      <c r="B28">
        <f t="shared" si="0"/>
        <v>1.0112359550561798</v>
      </c>
      <c r="C28">
        <f t="shared" si="0"/>
        <v>1.1349299065420559</v>
      </c>
      <c r="D28">
        <f t="shared" si="0"/>
        <v>1.2142436727486756</v>
      </c>
      <c r="E28">
        <f t="shared" si="0"/>
        <v>1.2551319648093842</v>
      </c>
      <c r="F28">
        <f t="shared" si="0"/>
        <v>1.1487831858407078</v>
      </c>
      <c r="G28">
        <f t="shared" si="0"/>
        <v>1.2132867132867136</v>
      </c>
    </row>
    <row r="29" spans="1:14" x14ac:dyDescent="0.2">
      <c r="B29">
        <f t="shared" si="0"/>
        <v>0.99201474201474205</v>
      </c>
      <c r="C29">
        <f t="shared" si="0"/>
        <v>0.98598415600243738</v>
      </c>
      <c r="D29">
        <f t="shared" si="0"/>
        <v>0.99755052051439064</v>
      </c>
      <c r="E29">
        <f t="shared" si="0"/>
        <v>0.99815157116451014</v>
      </c>
      <c r="F29">
        <f t="shared" si="0"/>
        <v>1.0092707045735478</v>
      </c>
      <c r="G29">
        <f t="shared" si="0"/>
        <v>1.0061804697156984</v>
      </c>
    </row>
    <row r="31" spans="1:14" x14ac:dyDescent="0.2">
      <c r="A31" t="s">
        <v>93</v>
      </c>
      <c r="B31">
        <f t="shared" ref="B31:G36" si="1">B2-I2</f>
        <v>-6.2886888013505837E-2</v>
      </c>
      <c r="C31">
        <f t="shared" si="1"/>
        <v>17.344541361845806</v>
      </c>
      <c r="D31">
        <f t="shared" si="1"/>
        <v>20.354248733821052</v>
      </c>
      <c r="E31">
        <f t="shared" si="1"/>
        <v>24.314012380416433</v>
      </c>
      <c r="F31">
        <f t="shared" si="1"/>
        <v>28.54178390545864</v>
      </c>
      <c r="G31">
        <f t="shared" si="1"/>
        <v>28.21890827236917</v>
      </c>
    </row>
    <row r="32" spans="1:14" x14ac:dyDescent="0.2">
      <c r="B32">
        <f t="shared" si="1"/>
        <v>5.4867754642655697E-3</v>
      </c>
      <c r="C32">
        <f t="shared" si="1"/>
        <v>25.675154755205401</v>
      </c>
      <c r="D32">
        <f t="shared" si="1"/>
        <v>30.77827799662353</v>
      </c>
      <c r="E32" s="11">
        <f t="shared" si="1"/>
        <v>33.21947101857063</v>
      </c>
      <c r="F32">
        <f t="shared" si="1"/>
        <v>31.5168823860439</v>
      </c>
      <c r="G32">
        <f t="shared" si="1"/>
        <v>32.808384918401806</v>
      </c>
    </row>
    <row r="33" spans="2:7" x14ac:dyDescent="0.2">
      <c r="B33">
        <f t="shared" si="1"/>
        <v>-6.3308947664603155E-3</v>
      </c>
      <c r="C33">
        <f t="shared" si="1"/>
        <v>19.12394485087226</v>
      </c>
      <c r="D33">
        <f t="shared" si="1"/>
        <v>24.223269555430505</v>
      </c>
      <c r="E33">
        <f t="shared" si="1"/>
        <v>26.538266741699495</v>
      </c>
      <c r="F33">
        <f t="shared" si="1"/>
        <v>26.664884637028702</v>
      </c>
      <c r="G33">
        <f t="shared" si="1"/>
        <v>25.949493528418685</v>
      </c>
    </row>
    <row r="34" spans="2:7" x14ac:dyDescent="0.2">
      <c r="B34">
        <f t="shared" si="1"/>
        <v>-2.9544175576815546E-3</v>
      </c>
      <c r="C34">
        <f t="shared" si="1"/>
        <v>6.2469048958919533</v>
      </c>
      <c r="D34">
        <f t="shared" si="1"/>
        <v>8.7319921215531799</v>
      </c>
      <c r="E34">
        <f t="shared" si="1"/>
        <v>10.241277433877322</v>
      </c>
      <c r="F34">
        <f t="shared" si="1"/>
        <v>8.9510410804727076</v>
      </c>
      <c r="G34">
        <f t="shared" si="1"/>
        <v>8.9472425436128322</v>
      </c>
    </row>
    <row r="35" spans="2:7" x14ac:dyDescent="0.2">
      <c r="B35">
        <f t="shared" si="1"/>
        <v>8.0191333708498069E-3</v>
      </c>
      <c r="C35">
        <f t="shared" si="1"/>
        <v>9.7495779403488969E-2</v>
      </c>
      <c r="D35">
        <f t="shared" si="1"/>
        <v>0.15362971299943728</v>
      </c>
      <c r="E35">
        <f t="shared" si="1"/>
        <v>0.18359594822734948</v>
      </c>
      <c r="F35">
        <f t="shared" si="1"/>
        <v>0.11353404614518847</v>
      </c>
      <c r="G35">
        <f t="shared" si="1"/>
        <v>0.15447383230163214</v>
      </c>
    </row>
    <row r="36" spans="2:7" x14ac:dyDescent="0.2">
      <c r="B36">
        <f t="shared" si="1"/>
        <v>-5.4867754642655697E-3</v>
      </c>
      <c r="C36">
        <f t="shared" si="1"/>
        <v>-9.7073719752392984E-3</v>
      </c>
      <c r="D36">
        <f t="shared" si="1"/>
        <v>-1.6882386043894915E-3</v>
      </c>
      <c r="E36">
        <f t="shared" si="1"/>
        <v>-1.2661789532920631E-3</v>
      </c>
      <c r="F36">
        <f t="shared" si="1"/>
        <v>6.3308947664604265E-3</v>
      </c>
      <c r="G36">
        <f t="shared" si="1"/>
        <v>4.2205965109736177E-3</v>
      </c>
    </row>
  </sheetData>
  <pageMargins left="0.78740157499999996" right="0.78740157499999996" top="0.984251969" bottom="0.984251969" header="0.5" footer="0.5"/>
  <pageSetup paperSize="9"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opLeftCell="A46" workbookViewId="0">
      <selection activeCell="I45" sqref="I45"/>
    </sheetView>
  </sheetViews>
  <sheetFormatPr baseColWidth="10" defaultRowHeight="12.75" x14ac:dyDescent="0.2"/>
  <cols>
    <col min="1" max="1" width="18" customWidth="1"/>
    <col min="9" max="9" width="17" customWidth="1"/>
  </cols>
  <sheetData>
    <row r="1" spans="1:31" x14ac:dyDescent="0.2">
      <c r="A1" t="s">
        <v>96</v>
      </c>
      <c r="B1" t="s">
        <v>91</v>
      </c>
    </row>
    <row r="2" spans="1:31" x14ac:dyDescent="0.2">
      <c r="A2" s="3" t="s">
        <v>172</v>
      </c>
      <c r="B2" s="1"/>
      <c r="C2" s="1"/>
      <c r="D2" s="1"/>
      <c r="E2" s="1"/>
      <c r="F2" s="1"/>
      <c r="G2" s="1"/>
      <c r="H2" s="1"/>
      <c r="I2" s="3" t="s">
        <v>172</v>
      </c>
      <c r="J2" s="1"/>
      <c r="K2" s="1"/>
      <c r="L2" s="1"/>
      <c r="M2" s="1"/>
      <c r="N2" s="1"/>
      <c r="O2" s="1"/>
    </row>
    <row r="3" spans="1:31" x14ac:dyDescent="0.2">
      <c r="A3" s="1"/>
      <c r="B3" s="4">
        <v>0.71496904895891966</v>
      </c>
      <c r="C3" s="4">
        <v>19.985790658413055</v>
      </c>
      <c r="D3" s="4">
        <v>24.888857625211035</v>
      </c>
      <c r="E3" s="4">
        <v>29.246623522791221</v>
      </c>
      <c r="F3" s="4">
        <v>33.308103545301073</v>
      </c>
      <c r="G3" s="4">
        <v>33.09369724254362</v>
      </c>
      <c r="H3" s="1"/>
      <c r="I3" s="1"/>
      <c r="J3" s="4">
        <v>0.7778559369724255</v>
      </c>
      <c r="K3" s="4">
        <v>2.6412492965672487</v>
      </c>
      <c r="L3" s="4">
        <v>4.5346088913899836</v>
      </c>
      <c r="M3" s="4">
        <v>4.9326111423747898</v>
      </c>
      <c r="N3" s="4">
        <v>4.7663196398424317</v>
      </c>
      <c r="O3" s="4">
        <v>4.8747889701744516</v>
      </c>
      <c r="R3" s="5" t="s">
        <v>174</v>
      </c>
      <c r="S3" s="5" t="s">
        <v>174</v>
      </c>
      <c r="T3" s="5" t="s">
        <v>174</v>
      </c>
      <c r="U3" s="5" t="s">
        <v>174</v>
      </c>
      <c r="V3" s="5" t="s">
        <v>174</v>
      </c>
      <c r="W3" s="5" t="s">
        <v>174</v>
      </c>
      <c r="Z3" s="5" t="s">
        <v>174</v>
      </c>
      <c r="AA3" s="5" t="s">
        <v>174</v>
      </c>
      <c r="AB3" s="5" t="s">
        <v>174</v>
      </c>
      <c r="AC3" s="5" t="s">
        <v>174</v>
      </c>
      <c r="AD3" s="5" t="s">
        <v>174</v>
      </c>
      <c r="AE3" s="5" t="s">
        <v>174</v>
      </c>
    </row>
    <row r="4" spans="1:31" x14ac:dyDescent="0.2">
      <c r="A4" s="1"/>
      <c r="B4" s="4">
        <v>0.7318514350028138</v>
      </c>
      <c r="C4" s="4">
        <v>28.089335959482273</v>
      </c>
      <c r="D4" s="4">
        <v>35.269414743950485</v>
      </c>
      <c r="E4" s="4">
        <v>38.188801350590886</v>
      </c>
      <c r="F4" s="4">
        <v>35.509566685424879</v>
      </c>
      <c r="G4" s="4">
        <v>37.033624085537426</v>
      </c>
      <c r="H4" s="1"/>
      <c r="I4" s="1"/>
      <c r="J4" s="4">
        <v>0.72636465953854823</v>
      </c>
      <c r="K4" s="4">
        <v>2.4141812042768711</v>
      </c>
      <c r="L4" s="4">
        <v>4.4911367473269559</v>
      </c>
      <c r="M4" s="4">
        <v>4.9693303320202586</v>
      </c>
      <c r="N4" s="4">
        <v>3.9926842993809792</v>
      </c>
      <c r="O4" s="4">
        <v>4.225239167135622</v>
      </c>
      <c r="R4" s="5" t="s">
        <v>174</v>
      </c>
      <c r="S4" s="5" t="s">
        <v>174</v>
      </c>
      <c r="T4" s="5" t="s">
        <v>174</v>
      </c>
      <c r="U4" s="5" t="s">
        <v>174</v>
      </c>
      <c r="V4" s="5" t="s">
        <v>174</v>
      </c>
      <c r="W4" s="5" t="s">
        <v>174</v>
      </c>
      <c r="Z4" s="5" t="s">
        <v>174</v>
      </c>
      <c r="AA4" s="5" t="s">
        <v>174</v>
      </c>
      <c r="AB4" s="5" t="s">
        <v>174</v>
      </c>
      <c r="AC4" s="5" t="s">
        <v>174</v>
      </c>
      <c r="AD4" s="5" t="s">
        <v>174</v>
      </c>
      <c r="AE4" s="5" t="s">
        <v>174</v>
      </c>
    </row>
    <row r="5" spans="1:31" x14ac:dyDescent="0.2">
      <c r="A5" s="1"/>
      <c r="B5" s="4">
        <v>0.72678671918964555</v>
      </c>
      <c r="C5" s="4">
        <v>20.668683173888578</v>
      </c>
      <c r="D5" s="4">
        <v>26.459341586944291</v>
      </c>
      <c r="E5" s="4">
        <v>28.881963984243107</v>
      </c>
      <c r="F5" s="4">
        <v>29.185424873382107</v>
      </c>
      <c r="G5" s="4">
        <v>28.258159819921218</v>
      </c>
      <c r="H5" s="1"/>
      <c r="I5" s="1"/>
      <c r="J5" s="4">
        <v>0.73311761395610586</v>
      </c>
      <c r="K5" s="4">
        <v>1.5447383230163199</v>
      </c>
      <c r="L5" s="4">
        <v>2.2360720315137872</v>
      </c>
      <c r="M5" s="4">
        <v>2.3436972425436129</v>
      </c>
      <c r="N5" s="4">
        <v>2.5205402363534049</v>
      </c>
      <c r="O5" s="4">
        <v>2.3086662915025329</v>
      </c>
      <c r="R5" s="5" t="s">
        <v>174</v>
      </c>
      <c r="S5" s="5" t="s">
        <v>174</v>
      </c>
      <c r="T5" s="5" t="s">
        <v>174</v>
      </c>
      <c r="U5" s="5" t="s">
        <v>174</v>
      </c>
      <c r="V5" s="5" t="s">
        <v>174</v>
      </c>
      <c r="W5" s="5" t="s">
        <v>174</v>
      </c>
      <c r="Z5" s="5" t="s">
        <v>174</v>
      </c>
      <c r="AA5" s="5" t="s">
        <v>174</v>
      </c>
      <c r="AB5" s="5" t="s">
        <v>174</v>
      </c>
      <c r="AC5" s="5" t="s">
        <v>174</v>
      </c>
      <c r="AD5" s="5" t="s">
        <v>174</v>
      </c>
      <c r="AE5" s="5" t="s">
        <v>174</v>
      </c>
    </row>
    <row r="6" spans="1:31" x14ac:dyDescent="0.2">
      <c r="A6" s="1"/>
      <c r="B6" s="4">
        <v>0.72509848058525606</v>
      </c>
      <c r="C6" s="4">
        <v>7.1353404614518858</v>
      </c>
      <c r="D6" s="4">
        <v>9.7061057962858754</v>
      </c>
      <c r="E6" s="4">
        <v>11.258019133370851</v>
      </c>
      <c r="F6" s="4">
        <v>9.9901519414743962</v>
      </c>
      <c r="G6" s="4">
        <v>9.9264209341586955</v>
      </c>
      <c r="H6" s="1"/>
      <c r="I6" s="1"/>
      <c r="J6" s="4">
        <v>0.72805289814293761</v>
      </c>
      <c r="K6" s="4">
        <v>0.88843556555993253</v>
      </c>
      <c r="L6" s="4">
        <v>0.97411367473269572</v>
      </c>
      <c r="M6" s="4">
        <v>1.0167416994935286</v>
      </c>
      <c r="N6" s="4">
        <v>1.0391108610016884</v>
      </c>
      <c r="O6" s="4">
        <v>0.97917839054586386</v>
      </c>
      <c r="R6" s="5" t="s">
        <v>174</v>
      </c>
      <c r="S6" s="5" t="s">
        <v>174</v>
      </c>
      <c r="T6" s="5" t="s">
        <v>174</v>
      </c>
      <c r="U6" s="5" t="s">
        <v>174</v>
      </c>
      <c r="V6" s="5" t="s">
        <v>174</v>
      </c>
      <c r="W6" s="5" t="s">
        <v>174</v>
      </c>
      <c r="Z6" s="5" t="s">
        <v>174</v>
      </c>
      <c r="AA6" s="5" t="s">
        <v>174</v>
      </c>
      <c r="AB6" s="5" t="s">
        <v>174</v>
      </c>
      <c r="AC6" s="5" t="s">
        <v>174</v>
      </c>
      <c r="AD6" s="5" t="s">
        <v>174</v>
      </c>
      <c r="AE6" s="5" t="s">
        <v>174</v>
      </c>
    </row>
    <row r="7" spans="1:31" x14ac:dyDescent="0.2">
      <c r="A7" s="1"/>
      <c r="B7" s="4">
        <v>0.72172200337647729</v>
      </c>
      <c r="C7" s="4">
        <v>0.82006190208216101</v>
      </c>
      <c r="D7" s="4">
        <v>0.87070906021384364</v>
      </c>
      <c r="E7" s="4">
        <v>0.90320765334833997</v>
      </c>
      <c r="F7" s="4">
        <v>0.87661789532920653</v>
      </c>
      <c r="G7" s="4">
        <v>0.87872819358469345</v>
      </c>
      <c r="H7" s="1"/>
      <c r="I7" s="1"/>
      <c r="J7" s="4">
        <v>0.71370287000562749</v>
      </c>
      <c r="K7" s="4">
        <v>0.72256612267867204</v>
      </c>
      <c r="L7" s="4">
        <v>0.71707934721440636</v>
      </c>
      <c r="M7" s="4">
        <v>0.71961170512099049</v>
      </c>
      <c r="N7" s="4">
        <v>0.76308384918401806</v>
      </c>
      <c r="O7" s="4">
        <v>0.72425436128306131</v>
      </c>
      <c r="R7" s="5" t="s">
        <v>174</v>
      </c>
      <c r="S7" s="5" t="s">
        <v>174</v>
      </c>
      <c r="T7" s="5" t="s">
        <v>174</v>
      </c>
      <c r="U7" s="5" t="s">
        <v>174</v>
      </c>
      <c r="V7" s="5" t="s">
        <v>174</v>
      </c>
      <c r="W7" s="5" t="s">
        <v>174</v>
      </c>
      <c r="Z7" s="5" t="s">
        <v>174</v>
      </c>
      <c r="AA7" s="5" t="s">
        <v>174</v>
      </c>
      <c r="AB7" s="5" t="s">
        <v>174</v>
      </c>
      <c r="AC7" s="5" t="s">
        <v>174</v>
      </c>
      <c r="AD7" s="5" t="s">
        <v>174</v>
      </c>
      <c r="AE7" s="5" t="s">
        <v>174</v>
      </c>
    </row>
    <row r="8" spans="1:31" x14ac:dyDescent="0.2">
      <c r="A8" s="1"/>
      <c r="B8" s="4">
        <v>0.68162633652222859</v>
      </c>
      <c r="C8" s="4">
        <v>0.68289251547552055</v>
      </c>
      <c r="D8" s="4">
        <v>0.68753517163759148</v>
      </c>
      <c r="E8" s="4">
        <v>0.68373663477771529</v>
      </c>
      <c r="F8" s="4">
        <v>0.68922341024198097</v>
      </c>
      <c r="G8" s="4">
        <v>0.68711311198649416</v>
      </c>
      <c r="H8" s="1"/>
      <c r="I8" s="1"/>
      <c r="J8" s="4">
        <v>0.68711311198649416</v>
      </c>
      <c r="K8" s="4">
        <v>0.69259988745075984</v>
      </c>
      <c r="L8" s="4">
        <v>0.68922341024198097</v>
      </c>
      <c r="M8" s="4">
        <v>0.68500281373100735</v>
      </c>
      <c r="N8" s="4">
        <v>0.68289251547552055</v>
      </c>
      <c r="O8" s="4">
        <v>0.68289251547552055</v>
      </c>
      <c r="R8" s="5" t="s">
        <v>174</v>
      </c>
      <c r="S8" s="5" t="s">
        <v>174</v>
      </c>
      <c r="T8" s="5" t="s">
        <v>174</v>
      </c>
      <c r="U8" s="5" t="s">
        <v>174</v>
      </c>
      <c r="V8" s="5" t="s">
        <v>174</v>
      </c>
      <c r="W8" s="5" t="s">
        <v>174</v>
      </c>
      <c r="Z8" s="5" t="s">
        <v>174</v>
      </c>
      <c r="AA8" s="5" t="s">
        <v>174</v>
      </c>
      <c r="AB8" s="5" t="s">
        <v>174</v>
      </c>
      <c r="AC8" s="5" t="s">
        <v>174</v>
      </c>
      <c r="AD8" s="5" t="s">
        <v>174</v>
      </c>
      <c r="AE8" s="5" t="s">
        <v>174</v>
      </c>
    </row>
    <row r="9" spans="1:31" x14ac:dyDescent="0.2">
      <c r="A9" s="1"/>
      <c r="B9" s="1"/>
      <c r="C9" s="1"/>
      <c r="D9" s="1"/>
      <c r="E9" s="1"/>
      <c r="F9" s="1"/>
      <c r="G9" s="1"/>
      <c r="H9" s="3" t="s">
        <v>173</v>
      </c>
      <c r="I9" s="1"/>
      <c r="J9" s="4"/>
      <c r="K9" s="4"/>
      <c r="L9" s="4"/>
      <c r="M9" s="4"/>
      <c r="N9" s="4"/>
      <c r="O9" s="4"/>
      <c r="P9" s="3" t="s">
        <v>173</v>
      </c>
    </row>
    <row r="10" spans="1:31" x14ac:dyDescent="0.2">
      <c r="A10" s="1"/>
      <c r="B10" s="1"/>
      <c r="C10" s="1"/>
      <c r="D10" s="1"/>
      <c r="E10" s="1"/>
      <c r="F10" s="1"/>
      <c r="G10" s="1"/>
      <c r="H10" s="1"/>
      <c r="I10" s="1"/>
      <c r="J10" s="4"/>
      <c r="K10" s="4"/>
      <c r="L10" s="4"/>
      <c r="M10" s="4"/>
      <c r="N10" s="4"/>
      <c r="O10" s="4"/>
    </row>
    <row r="11" spans="1:31" x14ac:dyDescent="0.2">
      <c r="A11" s="3" t="s">
        <v>170</v>
      </c>
      <c r="B11" s="4">
        <v>1.4928029699347829E-2</v>
      </c>
      <c r="C11" s="4">
        <v>4.9333394593033715</v>
      </c>
      <c r="D11" s="4">
        <v>4.0855779333898763</v>
      </c>
      <c r="E11" s="4">
        <v>6.8773787321356981</v>
      </c>
      <c r="F11" s="4">
        <v>3.560555440698101</v>
      </c>
      <c r="G11" s="4">
        <v>3.5059460057784055</v>
      </c>
      <c r="H11" s="1"/>
      <c r="I11" s="1"/>
      <c r="J11" s="4">
        <v>0.12456910244154858</v>
      </c>
      <c r="K11" s="4">
        <v>1.769255733150522E-2</v>
      </c>
      <c r="L11" s="4">
        <v>1.4085351656695479E-2</v>
      </c>
      <c r="M11" s="4">
        <v>1.8217142815059571E-2</v>
      </c>
      <c r="N11" s="4">
        <v>1.4766057133823215E-2</v>
      </c>
      <c r="O11" s="4">
        <v>1.2518534003908744E-2</v>
      </c>
    </row>
    <row r="12" spans="1:31" x14ac:dyDescent="0.2">
      <c r="A12" s="1"/>
      <c r="B12" s="4">
        <v>1.0743884688822052E-2</v>
      </c>
      <c r="C12" s="4">
        <v>2.8109511406878869</v>
      </c>
      <c r="D12" s="4">
        <v>4.2260583381412671</v>
      </c>
      <c r="E12" s="4">
        <v>6.1523405700147578</v>
      </c>
      <c r="F12" s="4">
        <v>4.5513382371429731</v>
      </c>
      <c r="G12" s="4">
        <v>4.2246425088459683</v>
      </c>
      <c r="H12" s="1"/>
      <c r="I12" s="1"/>
      <c r="J12" s="4">
        <v>1.096330389280344</v>
      </c>
      <c r="K12" s="4">
        <v>1.0185854874715046</v>
      </c>
      <c r="L12" s="4">
        <v>0.39087110404545367</v>
      </c>
      <c r="M12" s="4">
        <v>6.5859565235667258E-2</v>
      </c>
      <c r="N12" s="4">
        <v>1.5636156628736107E-2</v>
      </c>
      <c r="O12" s="4">
        <v>1.7407082690462532E-2</v>
      </c>
    </row>
    <row r="13" spans="1:31" x14ac:dyDescent="0.2">
      <c r="A13" s="1"/>
      <c r="B13" s="4">
        <v>1.302072834910159E-2</v>
      </c>
      <c r="C13" s="4">
        <v>3.614595135123476</v>
      </c>
      <c r="D13" s="4">
        <v>3.7482032390259201</v>
      </c>
      <c r="E13" s="4">
        <v>4.2071094122889985</v>
      </c>
      <c r="F13" s="4">
        <v>4.0641273504866131</v>
      </c>
      <c r="G13" s="4">
        <v>4.0632684316407</v>
      </c>
      <c r="H13" s="1"/>
      <c r="I13" s="1"/>
      <c r="J13" s="4">
        <v>0.89331415301900952</v>
      </c>
      <c r="K13" s="4">
        <v>1.9035843618154396</v>
      </c>
      <c r="L13" s="4">
        <v>0.70909638946225539</v>
      </c>
      <c r="M13" s="4">
        <v>0.12987595690789056</v>
      </c>
      <c r="N13" s="4">
        <v>9.642931619692624E-3</v>
      </c>
      <c r="O13" s="4">
        <v>1.1092623748692819E-2</v>
      </c>
    </row>
    <row r="14" spans="1:31" x14ac:dyDescent="0.2">
      <c r="A14" s="1"/>
      <c r="B14" s="4">
        <v>8.9978920675272273E-3</v>
      </c>
      <c r="C14" s="4">
        <v>1.7391877087173853</v>
      </c>
      <c r="D14" s="4">
        <v>1.4722402877891736</v>
      </c>
      <c r="E14" s="4">
        <v>2.7201600524688607</v>
      </c>
      <c r="F14" s="4">
        <v>2.4960896440469194</v>
      </c>
      <c r="G14" s="4">
        <v>1.7425213684594159</v>
      </c>
      <c r="H14" s="1"/>
      <c r="I14" s="1"/>
      <c r="J14" s="4">
        <v>1.8368676319129231</v>
      </c>
      <c r="K14" s="4">
        <v>1.8913612483202338</v>
      </c>
      <c r="L14" s="4">
        <v>0.74159561917847627</v>
      </c>
      <c r="M14" s="4">
        <v>0.14032753502413581</v>
      </c>
      <c r="N14" s="4">
        <v>7.6234068098713177E-3</v>
      </c>
      <c r="O14" s="4">
        <v>1.4464397429538936E-2</v>
      </c>
    </row>
    <row r="15" spans="1:31" x14ac:dyDescent="0.2">
      <c r="A15" s="1"/>
      <c r="B15" s="4">
        <v>8.9083585759167569E-3</v>
      </c>
      <c r="C15" s="4">
        <v>2.5299827071495889E-2</v>
      </c>
      <c r="D15" s="4">
        <v>7.4865340175492595E-2</v>
      </c>
      <c r="E15" s="4">
        <v>8.6615340320666867E-2</v>
      </c>
      <c r="F15" s="4">
        <v>7.5751477349578669E-2</v>
      </c>
      <c r="G15" s="4">
        <v>7.4387340003416694E-2</v>
      </c>
      <c r="H15" s="1"/>
      <c r="I15" s="1"/>
      <c r="J15" s="4">
        <v>0.85938439460127714</v>
      </c>
      <c r="K15" s="4">
        <v>0.77138465073037854</v>
      </c>
      <c r="L15" s="4">
        <v>0.88728591219386665</v>
      </c>
      <c r="M15" s="4">
        <v>0.14797374650886497</v>
      </c>
      <c r="N15" s="4">
        <v>0.15026375727453187</v>
      </c>
      <c r="O15" s="4">
        <v>1.018861089299942E-2</v>
      </c>
    </row>
    <row r="16" spans="1:31" x14ac:dyDescent="0.2">
      <c r="A16" s="1"/>
      <c r="B16" s="4">
        <v>8.082745358274716E-3</v>
      </c>
      <c r="C16" s="4">
        <v>8.4464671199449212E-3</v>
      </c>
      <c r="D16" s="4">
        <v>1.1236223561036133E-2</v>
      </c>
      <c r="E16" s="4">
        <v>7.5970737197523924E-3</v>
      </c>
      <c r="F16" s="4">
        <v>9.3259903463636835E-3</v>
      </c>
      <c r="G16" s="4">
        <v>1.1146690472350245E-2</v>
      </c>
      <c r="H16" s="1"/>
      <c r="I16" s="1"/>
      <c r="J16" s="4">
        <v>0.98011084393358194</v>
      </c>
      <c r="K16" s="4">
        <v>0.84014885542521189</v>
      </c>
      <c r="L16" s="4">
        <v>0.51851690067177036</v>
      </c>
      <c r="M16" s="4">
        <v>0.11535265525474794</v>
      </c>
      <c r="N16" s="4">
        <v>1.2598321516544147E-2</v>
      </c>
      <c r="O16" s="4">
        <v>1.0873668847485862E-2</v>
      </c>
    </row>
    <row r="17" spans="1:15" x14ac:dyDescent="0.2">
      <c r="A17" s="1"/>
      <c r="B17" s="1"/>
      <c r="C17" s="1"/>
      <c r="D17" s="1"/>
      <c r="E17" s="1"/>
      <c r="F17" s="1"/>
      <c r="G17" s="1"/>
      <c r="H17" s="1"/>
      <c r="I17" s="1"/>
      <c r="J17" s="4"/>
      <c r="K17" s="4"/>
      <c r="L17" s="4"/>
      <c r="M17" s="4"/>
      <c r="N17" s="4"/>
      <c r="O17" s="4"/>
    </row>
    <row r="18" spans="1:15" x14ac:dyDescent="0.2">
      <c r="A18" s="1"/>
      <c r="B18" s="1"/>
      <c r="C18" s="1"/>
      <c r="D18" s="1"/>
      <c r="E18" s="1"/>
      <c r="F18" s="1"/>
      <c r="G18" s="1"/>
      <c r="H18" s="1"/>
      <c r="I18" s="1"/>
      <c r="J18" s="4"/>
      <c r="K18" s="4"/>
      <c r="L18" s="4"/>
      <c r="M18" s="4"/>
      <c r="N18" s="4"/>
      <c r="O18" s="4"/>
    </row>
    <row r="19" spans="1:15" x14ac:dyDescent="0.2">
      <c r="A19" s="12"/>
      <c r="B19" s="13">
        <v>4.6310550961820478E-3</v>
      </c>
      <c r="C19" s="13">
        <v>1.7097055562836132</v>
      </c>
      <c r="D19" s="13">
        <v>1.3655663546279764</v>
      </c>
      <c r="E19" s="13">
        <v>2.4368389008247364</v>
      </c>
      <c r="F19" s="13">
        <v>1.4604562117316775</v>
      </c>
      <c r="G19" s="13">
        <v>1.5497553658714753</v>
      </c>
      <c r="H19" s="12"/>
      <c r="I19" s="12"/>
      <c r="J19" s="13">
        <v>4.1678419362871671E-2</v>
      </c>
      <c r="K19" s="13">
        <v>0.37395506694217151</v>
      </c>
      <c r="L19" s="13">
        <v>0.31394962923018627</v>
      </c>
      <c r="M19" s="13">
        <v>0.62544572039163049</v>
      </c>
      <c r="N19" s="13">
        <v>0.30029869212440513</v>
      </c>
      <c r="O19" s="13">
        <v>0.34001250859504745</v>
      </c>
    </row>
    <row r="20" spans="1:15" x14ac:dyDescent="0.2">
      <c r="A20" s="12"/>
      <c r="B20" s="13">
        <v>3.6931996979798123E-3</v>
      </c>
      <c r="C20" s="13">
        <v>1.1463274901492657</v>
      </c>
      <c r="D20" s="13">
        <v>1.3146957041413463</v>
      </c>
      <c r="E20" s="13">
        <v>1.9526396283239995</v>
      </c>
      <c r="F20" s="13">
        <v>1.5809287646510226</v>
      </c>
      <c r="G20" s="13">
        <v>1.5339024557410925</v>
      </c>
      <c r="H20" s="12"/>
      <c r="I20" s="12"/>
      <c r="J20" s="13">
        <v>5.8586387146533922E-3</v>
      </c>
      <c r="K20" s="13">
        <v>0.33928536595086189</v>
      </c>
      <c r="L20" s="13">
        <v>0.63574398731236226</v>
      </c>
      <c r="M20" s="13">
        <v>0.63234487447860388</v>
      </c>
      <c r="N20" s="13">
        <v>0.28142781473661888</v>
      </c>
      <c r="O20" s="13">
        <v>0.28310732098643782</v>
      </c>
    </row>
    <row r="21" spans="1:15" x14ac:dyDescent="0.2">
      <c r="A21" s="12"/>
      <c r="B21" s="13">
        <v>4.4381120185886386E-3</v>
      </c>
      <c r="C21" s="13">
        <v>1.3759354322877995</v>
      </c>
      <c r="D21" s="13">
        <v>1.268640197088623</v>
      </c>
      <c r="E21" s="13">
        <v>1.0809542854956937</v>
      </c>
      <c r="F21" s="13">
        <v>1.5164553797006419</v>
      </c>
      <c r="G21" s="13">
        <v>1.2959202443458724</v>
      </c>
      <c r="H21" s="12"/>
      <c r="I21" s="12"/>
      <c r="J21" s="13">
        <v>4.5578129191590792E-3</v>
      </c>
      <c r="K21" s="13">
        <v>0.11371868355119645</v>
      </c>
      <c r="L21" s="13">
        <v>0.23157513393115145</v>
      </c>
      <c r="M21" s="13">
        <v>0.24444138931027018</v>
      </c>
      <c r="N21" s="13">
        <v>0.29991364078880589</v>
      </c>
      <c r="O21" s="13">
        <v>0.16833390119479844</v>
      </c>
    </row>
    <row r="22" spans="1:15" x14ac:dyDescent="0.2">
      <c r="A22" s="12"/>
      <c r="B22" s="13">
        <v>2.9805649818831371E-3</v>
      </c>
      <c r="C22" s="13">
        <v>0.5761479528253608</v>
      </c>
      <c r="D22" s="13">
        <v>0.49984844822314445</v>
      </c>
      <c r="E22" s="13">
        <v>0.87563713629557904</v>
      </c>
      <c r="F22" s="13">
        <v>0.8355425073184326</v>
      </c>
      <c r="G22" s="13">
        <v>0.57488639864588653</v>
      </c>
      <c r="H22" s="12"/>
      <c r="I22" s="12"/>
      <c r="J22" s="13">
        <v>6.3475213148789233E-3</v>
      </c>
      <c r="K22" s="13">
        <v>1.2721521924250623E-2</v>
      </c>
      <c r="L22" s="13">
        <v>1.6893852473281436E-2</v>
      </c>
      <c r="M22" s="13">
        <v>3.1511314386487875E-2</v>
      </c>
      <c r="N22" s="13">
        <v>4.1045465677672366E-2</v>
      </c>
      <c r="O22" s="13">
        <v>1.944937026456639E-2</v>
      </c>
    </row>
    <row r="23" spans="1:15" x14ac:dyDescent="0.2">
      <c r="A23" s="12"/>
      <c r="B23" s="13">
        <v>2.8260250082877214E-3</v>
      </c>
      <c r="C23" s="13">
        <v>8.8382317496399354E-3</v>
      </c>
      <c r="D23" s="13">
        <v>1.6909780056146607E-2</v>
      </c>
      <c r="E23" s="13">
        <v>2.4920997523144559E-2</v>
      </c>
      <c r="F23" s="13">
        <v>1.6014453015408429E-2</v>
      </c>
      <c r="G23" s="13">
        <v>1.4356927094116114E-2</v>
      </c>
      <c r="H23" s="12"/>
      <c r="I23" s="12"/>
      <c r="J23" s="13">
        <v>4.7741697392860178E-3</v>
      </c>
      <c r="K23" s="13">
        <v>5.4334909292017199E-3</v>
      </c>
      <c r="L23" s="13">
        <v>3.2677925483036462E-3</v>
      </c>
      <c r="M23" s="13">
        <v>2.550644901248103E-3</v>
      </c>
      <c r="N23" s="13">
        <v>5.0241431353463997E-2</v>
      </c>
      <c r="O23" s="13">
        <v>4.2044976151830562E-3</v>
      </c>
    </row>
    <row r="24" spans="1:15" x14ac:dyDescent="0.2">
      <c r="A24" s="12"/>
      <c r="B24" s="13">
        <v>3.0475523342381183E-3</v>
      </c>
      <c r="C24" s="13">
        <v>3.1417913522964044E-3</v>
      </c>
      <c r="D24" s="13">
        <v>3.2883233840838859E-3</v>
      </c>
      <c r="E24" s="13">
        <v>2.6793286677978222E-3</v>
      </c>
      <c r="F24" s="13">
        <v>3.2883233840838859E-3</v>
      </c>
      <c r="G24" s="13">
        <v>3.8362148435235827E-3</v>
      </c>
      <c r="H24" s="12"/>
      <c r="I24" s="12"/>
      <c r="J24" s="13">
        <v>3.9909857406093567E-3</v>
      </c>
      <c r="K24" s="13">
        <v>5.5073077737767427E-3</v>
      </c>
      <c r="L24" s="13">
        <v>3.6931996979798118E-3</v>
      </c>
      <c r="M24" s="13">
        <v>4.8022808933508299E-3</v>
      </c>
      <c r="N24" s="13">
        <v>3.6504316754107364E-3</v>
      </c>
      <c r="O24" s="13">
        <v>3.4220492313923982E-3</v>
      </c>
    </row>
    <row r="25" spans="1:15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">
      <c r="A29" s="3" t="s">
        <v>171</v>
      </c>
      <c r="B29" s="1"/>
      <c r="C29" s="1"/>
      <c r="D29" s="1"/>
      <c r="E29" s="1"/>
      <c r="F29" s="1"/>
      <c r="G29" s="1"/>
      <c r="H29" s="1"/>
      <c r="I29" s="3" t="s">
        <v>93</v>
      </c>
      <c r="J29" s="1"/>
      <c r="K29" s="1"/>
      <c r="L29" s="1"/>
      <c r="M29" s="1"/>
      <c r="N29" s="1"/>
      <c r="O29" s="1"/>
    </row>
    <row r="30" spans="1:15" x14ac:dyDescent="0.2">
      <c r="A30" s="1"/>
      <c r="B30" s="4">
        <f t="shared" ref="B30:G35" si="0">B3/J3</f>
        <v>0.91915355398806309</v>
      </c>
      <c r="C30" s="4">
        <f t="shared" si="0"/>
        <v>7.5667945030361121</v>
      </c>
      <c r="D30" s="4">
        <f t="shared" si="0"/>
        <v>5.4886448250186159</v>
      </c>
      <c r="E30" s="4">
        <f t="shared" si="0"/>
        <v>5.929237614443398</v>
      </c>
      <c r="F30" s="4">
        <f t="shared" si="0"/>
        <v>6.9882227928805456</v>
      </c>
      <c r="G30" s="4">
        <f t="shared" si="0"/>
        <v>6.7887445887445894</v>
      </c>
      <c r="H30" s="1"/>
      <c r="I30" s="1"/>
      <c r="J30" s="4">
        <f t="shared" ref="J30:O35" si="1">B3-J3</f>
        <v>-6.2886888013505837E-2</v>
      </c>
      <c r="K30" s="4">
        <f t="shared" si="1"/>
        <v>17.344541361845806</v>
      </c>
      <c r="L30" s="4">
        <f t="shared" si="1"/>
        <v>20.354248733821052</v>
      </c>
      <c r="M30" s="4">
        <f t="shared" si="1"/>
        <v>24.314012380416433</v>
      </c>
      <c r="N30" s="4">
        <f t="shared" si="1"/>
        <v>28.54178390545864</v>
      </c>
      <c r="O30" s="4">
        <f t="shared" si="1"/>
        <v>28.21890827236917</v>
      </c>
    </row>
    <row r="31" spans="1:15" x14ac:dyDescent="0.2">
      <c r="A31" s="1"/>
      <c r="B31" s="4">
        <f t="shared" si="0"/>
        <v>1.0075537478210341</v>
      </c>
      <c r="C31" s="4">
        <f t="shared" si="0"/>
        <v>11.63513986013986</v>
      </c>
      <c r="D31" s="4">
        <f t="shared" si="0"/>
        <v>7.8531153087115877</v>
      </c>
      <c r="E31" s="4">
        <f t="shared" si="0"/>
        <v>7.6848989298454233</v>
      </c>
      <c r="F31" s="4">
        <f t="shared" si="0"/>
        <v>8.8936575052854128</v>
      </c>
      <c r="G31" s="4">
        <f t="shared" si="0"/>
        <v>8.7648586554789727</v>
      </c>
      <c r="H31" s="1"/>
      <c r="I31" s="1"/>
      <c r="J31" s="4">
        <f t="shared" si="1"/>
        <v>5.4867754642655697E-3</v>
      </c>
      <c r="K31" s="4">
        <f t="shared" si="1"/>
        <v>25.675154755205401</v>
      </c>
      <c r="L31" s="4">
        <f t="shared" si="1"/>
        <v>30.77827799662353</v>
      </c>
      <c r="M31" s="14">
        <f t="shared" si="1"/>
        <v>33.21947101857063</v>
      </c>
      <c r="N31" s="4">
        <f t="shared" si="1"/>
        <v>31.5168823860439</v>
      </c>
      <c r="O31" s="4">
        <f t="shared" si="1"/>
        <v>32.808384918401806</v>
      </c>
    </row>
    <row r="32" spans="1:15" x14ac:dyDescent="0.2">
      <c r="A32" s="1"/>
      <c r="B32" s="4">
        <f t="shared" si="0"/>
        <v>0.99136442141623493</v>
      </c>
      <c r="C32" s="14">
        <f t="shared" si="0"/>
        <v>13.380054644808743</v>
      </c>
      <c r="D32" s="4">
        <f t="shared" si="0"/>
        <v>11.832955832389583</v>
      </c>
      <c r="E32" s="4">
        <f t="shared" si="0"/>
        <v>12.323248694399425</v>
      </c>
      <c r="F32" s="4">
        <f t="shared" si="0"/>
        <v>11.579035498995312</v>
      </c>
      <c r="G32" s="4">
        <f t="shared" si="0"/>
        <v>12.240036563071296</v>
      </c>
      <c r="H32" s="1"/>
      <c r="I32" s="1"/>
      <c r="J32" s="4">
        <f t="shared" si="1"/>
        <v>-6.3308947664603155E-3</v>
      </c>
      <c r="K32" s="4">
        <f t="shared" si="1"/>
        <v>19.12394485087226</v>
      </c>
      <c r="L32" s="4">
        <f t="shared" si="1"/>
        <v>24.223269555430505</v>
      </c>
      <c r="M32" s="4">
        <f t="shared" si="1"/>
        <v>26.538266741699495</v>
      </c>
      <c r="N32" s="4">
        <f t="shared" si="1"/>
        <v>26.664884637028702</v>
      </c>
      <c r="O32" s="4">
        <f t="shared" si="1"/>
        <v>25.949493528418685</v>
      </c>
    </row>
    <row r="33" spans="1:15" x14ac:dyDescent="0.2">
      <c r="A33" s="1"/>
      <c r="B33" s="4">
        <f t="shared" si="0"/>
        <v>0.9959420289855071</v>
      </c>
      <c r="C33" s="4">
        <f t="shared" si="0"/>
        <v>8.0313539192399048</v>
      </c>
      <c r="D33" s="4">
        <f t="shared" si="0"/>
        <v>9.964038128249566</v>
      </c>
      <c r="E33" s="4">
        <f t="shared" si="0"/>
        <v>11.072644250726443</v>
      </c>
      <c r="F33" s="4">
        <f t="shared" si="0"/>
        <v>9.6141348497156791</v>
      </c>
      <c r="G33" s="4">
        <f t="shared" si="0"/>
        <v>10.137500000000001</v>
      </c>
      <c r="H33" s="1"/>
      <c r="I33" s="1"/>
      <c r="J33" s="4">
        <f t="shared" si="1"/>
        <v>-2.9544175576815546E-3</v>
      </c>
      <c r="K33" s="4">
        <f t="shared" si="1"/>
        <v>6.2469048958919533</v>
      </c>
      <c r="L33" s="4">
        <f t="shared" si="1"/>
        <v>8.7319921215531799</v>
      </c>
      <c r="M33" s="4">
        <f t="shared" si="1"/>
        <v>10.241277433877322</v>
      </c>
      <c r="N33" s="4">
        <f t="shared" si="1"/>
        <v>8.9510410804727076</v>
      </c>
      <c r="O33" s="4">
        <f t="shared" si="1"/>
        <v>8.9472425436128322</v>
      </c>
    </row>
    <row r="34" spans="1:15" x14ac:dyDescent="0.2">
      <c r="A34" s="1"/>
      <c r="B34" s="4">
        <f t="shared" si="0"/>
        <v>1.0112359550561798</v>
      </c>
      <c r="C34" s="4">
        <f t="shared" si="0"/>
        <v>1.1349299065420559</v>
      </c>
      <c r="D34" s="4">
        <f t="shared" si="0"/>
        <v>1.2142436727486756</v>
      </c>
      <c r="E34" s="4">
        <f t="shared" si="0"/>
        <v>1.2551319648093842</v>
      </c>
      <c r="F34" s="4">
        <f t="shared" si="0"/>
        <v>1.1487831858407078</v>
      </c>
      <c r="G34" s="4">
        <f t="shared" si="0"/>
        <v>1.2132867132867136</v>
      </c>
      <c r="H34" s="1"/>
      <c r="I34" s="1"/>
      <c r="J34" s="4">
        <f t="shared" si="1"/>
        <v>8.0191333708498069E-3</v>
      </c>
      <c r="K34" s="4">
        <f t="shared" si="1"/>
        <v>9.7495779403488969E-2</v>
      </c>
      <c r="L34" s="4">
        <f t="shared" si="1"/>
        <v>0.15362971299943728</v>
      </c>
      <c r="M34" s="4">
        <f t="shared" si="1"/>
        <v>0.18359594822734948</v>
      </c>
      <c r="N34" s="4">
        <f t="shared" si="1"/>
        <v>0.11353404614518847</v>
      </c>
      <c r="O34" s="4">
        <f t="shared" si="1"/>
        <v>0.15447383230163214</v>
      </c>
    </row>
    <row r="35" spans="1:15" x14ac:dyDescent="0.2">
      <c r="A35" s="1"/>
      <c r="B35" s="4">
        <f t="shared" si="0"/>
        <v>0.99201474201474205</v>
      </c>
      <c r="C35" s="4">
        <f t="shared" si="0"/>
        <v>0.98598415600243738</v>
      </c>
      <c r="D35" s="4">
        <f t="shared" si="0"/>
        <v>0.99755052051439064</v>
      </c>
      <c r="E35" s="4">
        <f t="shared" si="0"/>
        <v>0.99815157116451014</v>
      </c>
      <c r="F35" s="4">
        <f t="shared" si="0"/>
        <v>1.0092707045735478</v>
      </c>
      <c r="G35" s="4">
        <f t="shared" si="0"/>
        <v>1.0061804697156984</v>
      </c>
      <c r="H35" s="1"/>
      <c r="I35" s="1"/>
      <c r="J35" s="4">
        <f t="shared" si="1"/>
        <v>-5.4867754642655697E-3</v>
      </c>
      <c r="K35" s="4">
        <f t="shared" si="1"/>
        <v>-9.7073719752392984E-3</v>
      </c>
      <c r="L35" s="4">
        <f t="shared" si="1"/>
        <v>-1.6882386043894915E-3</v>
      </c>
      <c r="M35" s="4">
        <f t="shared" si="1"/>
        <v>-1.2661789532920631E-3</v>
      </c>
      <c r="N35" s="4">
        <f t="shared" si="1"/>
        <v>6.3308947664604265E-3</v>
      </c>
      <c r="O35" s="4">
        <f t="shared" si="1"/>
        <v>4.2205965109736177E-3</v>
      </c>
    </row>
    <row r="37" spans="1:15" x14ac:dyDescent="0.2">
      <c r="A37" s="1" t="s">
        <v>231</v>
      </c>
    </row>
    <row r="38" spans="1:15" x14ac:dyDescent="0.2">
      <c r="A38" s="6"/>
      <c r="B38" s="4">
        <f t="shared" ref="B38:G38" si="2">ROUND(B3,2)</f>
        <v>0.71</v>
      </c>
      <c r="C38" s="4">
        <f t="shared" si="2"/>
        <v>19.989999999999998</v>
      </c>
      <c r="D38" s="4">
        <f t="shared" si="2"/>
        <v>24.89</v>
      </c>
      <c r="E38" s="4">
        <f t="shared" si="2"/>
        <v>29.25</v>
      </c>
      <c r="F38" s="4">
        <f t="shared" si="2"/>
        <v>33.31</v>
      </c>
      <c r="G38" s="4">
        <f t="shared" si="2"/>
        <v>33.090000000000003</v>
      </c>
      <c r="J38" s="4">
        <f t="shared" ref="J38:O38" si="3">ROUND(J3,2)</f>
        <v>0.78</v>
      </c>
      <c r="K38" s="4">
        <f t="shared" si="3"/>
        <v>2.64</v>
      </c>
      <c r="L38" s="4">
        <f t="shared" si="3"/>
        <v>4.53</v>
      </c>
      <c r="M38" s="4">
        <f t="shared" si="3"/>
        <v>4.93</v>
      </c>
      <c r="N38" s="4">
        <f t="shared" si="3"/>
        <v>4.7699999999999996</v>
      </c>
      <c r="O38" s="4">
        <f t="shared" si="3"/>
        <v>4.87</v>
      </c>
    </row>
    <row r="39" spans="1:15" x14ac:dyDescent="0.2">
      <c r="A39" s="1"/>
      <c r="B39" s="4">
        <f t="shared" ref="B39:G39" si="4">ROUND(B4,2)</f>
        <v>0.73</v>
      </c>
      <c r="C39" s="4">
        <f t="shared" si="4"/>
        <v>28.09</v>
      </c>
      <c r="D39" s="4">
        <f t="shared" si="4"/>
        <v>35.270000000000003</v>
      </c>
      <c r="E39" s="15">
        <f t="shared" si="4"/>
        <v>38.19</v>
      </c>
      <c r="F39" s="4">
        <f t="shared" si="4"/>
        <v>35.51</v>
      </c>
      <c r="G39" s="4">
        <f t="shared" si="4"/>
        <v>37.03</v>
      </c>
      <c r="J39" s="4">
        <f t="shared" ref="J39:O39" si="5">ROUND(J4,2)</f>
        <v>0.73</v>
      </c>
      <c r="K39" s="4">
        <f t="shared" si="5"/>
        <v>2.41</v>
      </c>
      <c r="L39" s="4">
        <f t="shared" si="5"/>
        <v>4.49</v>
      </c>
      <c r="M39" s="4">
        <f t="shared" si="5"/>
        <v>4.97</v>
      </c>
      <c r="N39" s="4">
        <f t="shared" si="5"/>
        <v>3.99</v>
      </c>
      <c r="O39" s="4">
        <f t="shared" si="5"/>
        <v>4.2300000000000004</v>
      </c>
    </row>
    <row r="40" spans="1:15" x14ac:dyDescent="0.2">
      <c r="B40" s="4">
        <f t="shared" ref="B40:G40" si="6">ROUND(B5,2)</f>
        <v>0.73</v>
      </c>
      <c r="C40" s="4">
        <f t="shared" si="6"/>
        <v>20.67</v>
      </c>
      <c r="D40" s="4">
        <f t="shared" si="6"/>
        <v>26.46</v>
      </c>
      <c r="E40" s="4">
        <f t="shared" si="6"/>
        <v>28.88</v>
      </c>
      <c r="F40" s="4">
        <f t="shared" si="6"/>
        <v>29.19</v>
      </c>
      <c r="G40" s="4">
        <f t="shared" si="6"/>
        <v>28.26</v>
      </c>
      <c r="J40" s="4">
        <f t="shared" ref="J40:O40" si="7">ROUND(J5,2)</f>
        <v>0.73</v>
      </c>
      <c r="K40" s="4">
        <f t="shared" si="7"/>
        <v>1.54</v>
      </c>
      <c r="L40" s="4">
        <f t="shared" si="7"/>
        <v>2.2400000000000002</v>
      </c>
      <c r="M40" s="4">
        <f t="shared" si="7"/>
        <v>2.34</v>
      </c>
      <c r="N40" s="4">
        <f t="shared" si="7"/>
        <v>2.52</v>
      </c>
      <c r="O40" s="4">
        <f t="shared" si="7"/>
        <v>2.31</v>
      </c>
    </row>
    <row r="41" spans="1:15" x14ac:dyDescent="0.2">
      <c r="B41" s="4">
        <f t="shared" ref="B41:G41" si="8">ROUND(B6,2)</f>
        <v>0.73</v>
      </c>
      <c r="C41" s="4">
        <f t="shared" si="8"/>
        <v>7.14</v>
      </c>
      <c r="D41" s="4">
        <f t="shared" si="8"/>
        <v>9.7100000000000009</v>
      </c>
      <c r="E41" s="4">
        <f t="shared" si="8"/>
        <v>11.26</v>
      </c>
      <c r="F41" s="4">
        <f t="shared" si="8"/>
        <v>9.99</v>
      </c>
      <c r="G41" s="4">
        <f t="shared" si="8"/>
        <v>9.93</v>
      </c>
      <c r="J41" s="4">
        <f t="shared" ref="J41:O41" si="9">ROUND(J6,2)</f>
        <v>0.73</v>
      </c>
      <c r="K41" s="4">
        <f t="shared" si="9"/>
        <v>0.89</v>
      </c>
      <c r="L41" s="4">
        <f t="shared" si="9"/>
        <v>0.97</v>
      </c>
      <c r="M41" s="4">
        <f t="shared" si="9"/>
        <v>1.02</v>
      </c>
      <c r="N41" s="4">
        <f t="shared" si="9"/>
        <v>1.04</v>
      </c>
      <c r="O41" s="4">
        <f t="shared" si="9"/>
        <v>0.98</v>
      </c>
    </row>
    <row r="42" spans="1:15" x14ac:dyDescent="0.2">
      <c r="B42" s="4">
        <f t="shared" ref="B42:G42" si="10">ROUND(B7,2)</f>
        <v>0.72</v>
      </c>
      <c r="C42" s="4">
        <f t="shared" si="10"/>
        <v>0.82</v>
      </c>
      <c r="D42" s="4">
        <f t="shared" si="10"/>
        <v>0.87</v>
      </c>
      <c r="E42" s="4">
        <f t="shared" si="10"/>
        <v>0.9</v>
      </c>
      <c r="F42" s="4">
        <f t="shared" si="10"/>
        <v>0.88</v>
      </c>
      <c r="G42" s="4">
        <f t="shared" si="10"/>
        <v>0.88</v>
      </c>
      <c r="J42" s="4">
        <f t="shared" ref="J42:O42" si="11">ROUND(J7,2)</f>
        <v>0.71</v>
      </c>
      <c r="K42" s="4">
        <f t="shared" si="11"/>
        <v>0.72</v>
      </c>
      <c r="L42" s="4">
        <f t="shared" si="11"/>
        <v>0.72</v>
      </c>
      <c r="M42" s="4">
        <f t="shared" si="11"/>
        <v>0.72</v>
      </c>
      <c r="N42" s="4">
        <f t="shared" si="11"/>
        <v>0.76</v>
      </c>
      <c r="O42" s="4">
        <f t="shared" si="11"/>
        <v>0.72</v>
      </c>
    </row>
    <row r="43" spans="1:15" x14ac:dyDescent="0.2">
      <c r="B43" s="4">
        <f t="shared" ref="B43:G43" si="12">ROUND(B8,2)</f>
        <v>0.68</v>
      </c>
      <c r="C43" s="4">
        <f t="shared" si="12"/>
        <v>0.68</v>
      </c>
      <c r="D43" s="4">
        <f t="shared" si="12"/>
        <v>0.69</v>
      </c>
      <c r="E43" s="4">
        <f t="shared" si="12"/>
        <v>0.68</v>
      </c>
      <c r="F43" s="4">
        <f t="shared" si="12"/>
        <v>0.69</v>
      </c>
      <c r="G43" s="4">
        <f t="shared" si="12"/>
        <v>0.69</v>
      </c>
      <c r="J43" s="4">
        <f t="shared" ref="J43:O43" si="13">ROUND(J8,2)</f>
        <v>0.69</v>
      </c>
      <c r="K43" s="4">
        <f t="shared" si="13"/>
        <v>0.69</v>
      </c>
      <c r="L43" s="4">
        <f t="shared" si="13"/>
        <v>0.69</v>
      </c>
      <c r="M43" s="4">
        <f t="shared" si="13"/>
        <v>0.69</v>
      </c>
      <c r="N43" s="4">
        <f t="shared" si="13"/>
        <v>0.68</v>
      </c>
      <c r="O43" s="4">
        <f t="shared" si="13"/>
        <v>0.68</v>
      </c>
    </row>
    <row r="46" spans="1:15" x14ac:dyDescent="0.2">
      <c r="A46" s="3" t="s">
        <v>170</v>
      </c>
      <c r="B46" s="4">
        <f t="shared" ref="B46:G46" si="14">ROUND(B11,2)</f>
        <v>0.01</v>
      </c>
      <c r="C46" s="4">
        <f t="shared" si="14"/>
        <v>4.93</v>
      </c>
      <c r="D46" s="4">
        <f t="shared" si="14"/>
        <v>4.09</v>
      </c>
      <c r="E46" s="4">
        <f t="shared" si="14"/>
        <v>6.88</v>
      </c>
      <c r="F46" s="4">
        <f t="shared" si="14"/>
        <v>3.56</v>
      </c>
      <c r="G46" s="4">
        <f t="shared" si="14"/>
        <v>3.51</v>
      </c>
      <c r="H46" s="1"/>
      <c r="I46" s="1"/>
      <c r="J46" s="4">
        <f t="shared" ref="J46:O46" si="15">ROUND(J11,2)</f>
        <v>0.12</v>
      </c>
      <c r="K46" s="4">
        <f t="shared" si="15"/>
        <v>0.02</v>
      </c>
      <c r="L46" s="4">
        <f t="shared" si="15"/>
        <v>0.01</v>
      </c>
      <c r="M46" s="4">
        <f t="shared" si="15"/>
        <v>0.02</v>
      </c>
      <c r="N46" s="4">
        <f t="shared" si="15"/>
        <v>0.01</v>
      </c>
      <c r="O46" s="4">
        <f t="shared" si="15"/>
        <v>0.01</v>
      </c>
    </row>
    <row r="47" spans="1:15" x14ac:dyDescent="0.2">
      <c r="B47" s="4">
        <f t="shared" ref="B47:G47" si="16">ROUND(B12,2)</f>
        <v>0.01</v>
      </c>
      <c r="C47" s="4">
        <f t="shared" si="16"/>
        <v>2.81</v>
      </c>
      <c r="D47" s="4">
        <f t="shared" si="16"/>
        <v>4.2300000000000004</v>
      </c>
      <c r="E47" s="4">
        <f t="shared" si="16"/>
        <v>6.15</v>
      </c>
      <c r="F47" s="4">
        <f t="shared" si="16"/>
        <v>4.55</v>
      </c>
      <c r="G47" s="4">
        <f t="shared" si="16"/>
        <v>4.22</v>
      </c>
      <c r="H47" s="1"/>
      <c r="I47" s="1"/>
      <c r="J47" s="4">
        <f t="shared" ref="J47:O47" si="17">ROUND(J12,2)</f>
        <v>1.1000000000000001</v>
      </c>
      <c r="K47" s="4">
        <f t="shared" si="17"/>
        <v>1.02</v>
      </c>
      <c r="L47" s="4">
        <f t="shared" si="17"/>
        <v>0.39</v>
      </c>
      <c r="M47" s="4">
        <f t="shared" si="17"/>
        <v>7.0000000000000007E-2</v>
      </c>
      <c r="N47" s="4">
        <f t="shared" si="17"/>
        <v>0.02</v>
      </c>
      <c r="O47" s="4">
        <f t="shared" si="17"/>
        <v>0.02</v>
      </c>
    </row>
    <row r="48" spans="1:15" x14ac:dyDescent="0.2">
      <c r="B48" s="4">
        <f t="shared" ref="B48:G48" si="18">ROUND(B13,2)</f>
        <v>0.01</v>
      </c>
      <c r="C48" s="4">
        <f t="shared" si="18"/>
        <v>3.61</v>
      </c>
      <c r="D48" s="4">
        <f t="shared" si="18"/>
        <v>3.75</v>
      </c>
      <c r="E48" s="4">
        <f t="shared" si="18"/>
        <v>4.21</v>
      </c>
      <c r="F48" s="4">
        <f t="shared" si="18"/>
        <v>4.0599999999999996</v>
      </c>
      <c r="G48" s="4">
        <f t="shared" si="18"/>
        <v>4.0599999999999996</v>
      </c>
      <c r="H48" s="1"/>
      <c r="I48" s="1"/>
      <c r="J48" s="4">
        <f t="shared" ref="J48:O48" si="19">ROUND(J13,2)</f>
        <v>0.89</v>
      </c>
      <c r="K48" s="4">
        <f t="shared" si="19"/>
        <v>1.9</v>
      </c>
      <c r="L48" s="4">
        <f t="shared" si="19"/>
        <v>0.71</v>
      </c>
      <c r="M48" s="4">
        <f t="shared" si="19"/>
        <v>0.13</v>
      </c>
      <c r="N48" s="4">
        <f t="shared" si="19"/>
        <v>0.01</v>
      </c>
      <c r="O48" s="4">
        <f t="shared" si="19"/>
        <v>0.01</v>
      </c>
    </row>
    <row r="49" spans="1:15" x14ac:dyDescent="0.2">
      <c r="B49" s="4">
        <f t="shared" ref="B49:G49" si="20">ROUND(B14,2)</f>
        <v>0.01</v>
      </c>
      <c r="C49" s="4">
        <f t="shared" si="20"/>
        <v>1.74</v>
      </c>
      <c r="D49" s="4">
        <f t="shared" si="20"/>
        <v>1.47</v>
      </c>
      <c r="E49" s="4">
        <f t="shared" si="20"/>
        <v>2.72</v>
      </c>
      <c r="F49" s="4">
        <f t="shared" si="20"/>
        <v>2.5</v>
      </c>
      <c r="G49" s="4">
        <f t="shared" si="20"/>
        <v>1.74</v>
      </c>
      <c r="H49" s="1"/>
      <c r="I49" s="1"/>
      <c r="J49" s="4">
        <f t="shared" ref="J49:O49" si="21">ROUND(J14,2)</f>
        <v>1.84</v>
      </c>
      <c r="K49" s="4">
        <f t="shared" si="21"/>
        <v>1.89</v>
      </c>
      <c r="L49" s="4">
        <f t="shared" si="21"/>
        <v>0.74</v>
      </c>
      <c r="M49" s="4">
        <f t="shared" si="21"/>
        <v>0.14000000000000001</v>
      </c>
      <c r="N49" s="4">
        <f t="shared" si="21"/>
        <v>0.01</v>
      </c>
      <c r="O49" s="4">
        <f t="shared" si="21"/>
        <v>0.01</v>
      </c>
    </row>
    <row r="50" spans="1:15" x14ac:dyDescent="0.2">
      <c r="B50" s="4">
        <f t="shared" ref="B50:G50" si="22">ROUND(B15,2)</f>
        <v>0.01</v>
      </c>
      <c r="C50" s="4">
        <f t="shared" si="22"/>
        <v>0.03</v>
      </c>
      <c r="D50" s="4">
        <f t="shared" si="22"/>
        <v>7.0000000000000007E-2</v>
      </c>
      <c r="E50" s="4">
        <f t="shared" si="22"/>
        <v>0.09</v>
      </c>
      <c r="F50" s="4">
        <f t="shared" si="22"/>
        <v>0.08</v>
      </c>
      <c r="G50" s="4">
        <f t="shared" si="22"/>
        <v>7.0000000000000007E-2</v>
      </c>
      <c r="H50" s="1"/>
      <c r="I50" s="1"/>
      <c r="J50" s="4">
        <f t="shared" ref="J50:O50" si="23">ROUND(J15,2)</f>
        <v>0.86</v>
      </c>
      <c r="K50" s="4">
        <f t="shared" si="23"/>
        <v>0.77</v>
      </c>
      <c r="L50" s="4">
        <f t="shared" si="23"/>
        <v>0.89</v>
      </c>
      <c r="M50" s="4">
        <f t="shared" si="23"/>
        <v>0.15</v>
      </c>
      <c r="N50" s="4">
        <f t="shared" si="23"/>
        <v>0.15</v>
      </c>
      <c r="O50" s="4">
        <f t="shared" si="23"/>
        <v>0.01</v>
      </c>
    </row>
    <row r="51" spans="1:15" x14ac:dyDescent="0.2">
      <c r="B51" s="4">
        <f t="shared" ref="B51:G51" si="24">ROUND(B16,2)</f>
        <v>0.01</v>
      </c>
      <c r="C51" s="4">
        <f t="shared" si="24"/>
        <v>0.01</v>
      </c>
      <c r="D51" s="4">
        <f t="shared" si="24"/>
        <v>0.01</v>
      </c>
      <c r="E51" s="4">
        <f t="shared" si="24"/>
        <v>0.01</v>
      </c>
      <c r="F51" s="4">
        <f t="shared" si="24"/>
        <v>0.01</v>
      </c>
      <c r="G51" s="4">
        <f t="shared" si="24"/>
        <v>0.01</v>
      </c>
      <c r="H51" s="1"/>
      <c r="I51" s="1"/>
      <c r="J51" s="4">
        <f t="shared" ref="J51:O51" si="25">ROUND(J16,2)</f>
        <v>0.98</v>
      </c>
      <c r="K51" s="4">
        <f t="shared" si="25"/>
        <v>0.84</v>
      </c>
      <c r="L51" s="4">
        <f t="shared" si="25"/>
        <v>0.52</v>
      </c>
      <c r="M51" s="4">
        <f t="shared" si="25"/>
        <v>0.12</v>
      </c>
      <c r="N51" s="4">
        <f t="shared" si="25"/>
        <v>0.01</v>
      </c>
      <c r="O51" s="4">
        <f t="shared" si="25"/>
        <v>0.01</v>
      </c>
    </row>
    <row r="53" spans="1:15" x14ac:dyDescent="0.2">
      <c r="A53" s="7" t="s">
        <v>96</v>
      </c>
      <c r="B53" s="22" t="s">
        <v>175</v>
      </c>
      <c r="C53" s="23"/>
      <c r="D53" s="23"/>
      <c r="E53" s="23"/>
      <c r="F53" s="23"/>
      <c r="G53" s="24"/>
      <c r="H53" s="19"/>
    </row>
    <row r="54" spans="1:15" x14ac:dyDescent="0.2">
      <c r="A54" s="8" t="s">
        <v>172</v>
      </c>
      <c r="B54" s="25"/>
      <c r="C54" s="26"/>
      <c r="D54" s="26"/>
      <c r="E54" s="26"/>
      <c r="F54" s="26"/>
      <c r="G54" s="27"/>
      <c r="H54" s="20"/>
    </row>
    <row r="55" spans="1:15" x14ac:dyDescent="0.2">
      <c r="A55" s="7">
        <v>2000</v>
      </c>
      <c r="B55" s="7" t="str">
        <f t="shared" ref="B55:G60" si="26">CONCATENATE(B38,R3,B46)</f>
        <v>0.71±0.01</v>
      </c>
      <c r="C55" s="7" t="str">
        <f t="shared" si="26"/>
        <v>19.99±4.93</v>
      </c>
      <c r="D55" s="7" t="str">
        <f t="shared" si="26"/>
        <v>24.89±4.09</v>
      </c>
      <c r="E55" s="7" t="str">
        <f t="shared" si="26"/>
        <v>29.25±6.88</v>
      </c>
      <c r="F55" s="7" t="str">
        <f t="shared" si="26"/>
        <v>33.31±3.56</v>
      </c>
      <c r="G55" s="7" t="str">
        <f t="shared" si="26"/>
        <v>33.09±3.51</v>
      </c>
      <c r="H55" s="20"/>
    </row>
    <row r="56" spans="1:15" x14ac:dyDescent="0.2">
      <c r="A56" s="7">
        <v>1500</v>
      </c>
      <c r="B56" s="7" t="str">
        <f t="shared" si="26"/>
        <v>0.73±0.01</v>
      </c>
      <c r="C56" s="7" t="str">
        <f t="shared" si="26"/>
        <v>28.09±2.81</v>
      </c>
      <c r="D56" s="7" t="str">
        <f t="shared" si="26"/>
        <v>35.27±4.23</v>
      </c>
      <c r="E56" s="7" t="str">
        <f t="shared" si="26"/>
        <v>38.19±6.15</v>
      </c>
      <c r="F56" s="7" t="str">
        <f t="shared" si="26"/>
        <v>35.51±4.55</v>
      </c>
      <c r="G56" s="7" t="str">
        <f t="shared" si="26"/>
        <v>37.03±4.22</v>
      </c>
      <c r="H56" s="20"/>
    </row>
    <row r="57" spans="1:15" x14ac:dyDescent="0.2">
      <c r="A57" s="7">
        <v>1000</v>
      </c>
      <c r="B57" s="7" t="str">
        <f t="shared" si="26"/>
        <v>0.73±0.01</v>
      </c>
      <c r="C57" s="7" t="str">
        <f t="shared" si="26"/>
        <v>20.67±3.61</v>
      </c>
      <c r="D57" s="7" t="str">
        <f t="shared" si="26"/>
        <v>26.46±3.75</v>
      </c>
      <c r="E57" s="7" t="str">
        <f t="shared" si="26"/>
        <v>28.88±4.21</v>
      </c>
      <c r="F57" s="7" t="str">
        <f t="shared" si="26"/>
        <v>29.19±4.06</v>
      </c>
      <c r="G57" s="7" t="str">
        <f t="shared" si="26"/>
        <v>28.26±4.06</v>
      </c>
      <c r="H57" s="20"/>
    </row>
    <row r="58" spans="1:15" x14ac:dyDescent="0.2">
      <c r="A58" s="7">
        <v>500</v>
      </c>
      <c r="B58" s="7" t="str">
        <f t="shared" si="26"/>
        <v>0.73±0.01</v>
      </c>
      <c r="C58" s="7" t="str">
        <f t="shared" si="26"/>
        <v>7.14±1.74</v>
      </c>
      <c r="D58" s="7" t="str">
        <f t="shared" si="26"/>
        <v>9.71±1.47</v>
      </c>
      <c r="E58" s="7" t="str">
        <f t="shared" si="26"/>
        <v>11.26±2.72</v>
      </c>
      <c r="F58" s="7" t="str">
        <f t="shared" si="26"/>
        <v>9.99±2.5</v>
      </c>
      <c r="G58" s="7" t="str">
        <f t="shared" si="26"/>
        <v>9.93±1.74</v>
      </c>
      <c r="H58" s="20"/>
    </row>
    <row r="59" spans="1:15" x14ac:dyDescent="0.2">
      <c r="A59" s="7">
        <v>100</v>
      </c>
      <c r="B59" s="7" t="str">
        <f t="shared" si="26"/>
        <v>0.72±0.01</v>
      </c>
      <c r="C59" s="7" t="str">
        <f t="shared" si="26"/>
        <v>0.82±0.03</v>
      </c>
      <c r="D59" s="7" t="str">
        <f t="shared" si="26"/>
        <v>0.87±0.07</v>
      </c>
      <c r="E59" s="7" t="str">
        <f t="shared" si="26"/>
        <v>0.9±0.09</v>
      </c>
      <c r="F59" s="7" t="str">
        <f t="shared" si="26"/>
        <v>0.88±0.08</v>
      </c>
      <c r="G59" s="7" t="str">
        <f t="shared" si="26"/>
        <v>0.88±0.07</v>
      </c>
      <c r="H59" s="20"/>
    </row>
    <row r="60" spans="1:15" x14ac:dyDescent="0.2">
      <c r="A60" s="7">
        <v>0</v>
      </c>
      <c r="B60" s="7" t="str">
        <f t="shared" si="26"/>
        <v>0.68±0.01</v>
      </c>
      <c r="C60" s="7" t="str">
        <f t="shared" si="26"/>
        <v>0.68±0.01</v>
      </c>
      <c r="D60" s="7" t="str">
        <f t="shared" si="26"/>
        <v>0.69±0.01</v>
      </c>
      <c r="E60" s="7" t="str">
        <f t="shared" si="26"/>
        <v>0.68±0.01</v>
      </c>
      <c r="F60" s="7" t="str">
        <f t="shared" si="26"/>
        <v>0.69±0.01</v>
      </c>
      <c r="G60" s="7" t="str">
        <f t="shared" si="26"/>
        <v>0.69±0.01</v>
      </c>
      <c r="H60" s="21"/>
    </row>
    <row r="61" spans="1:15" x14ac:dyDescent="0.2">
      <c r="A61" s="7"/>
      <c r="B61" s="7">
        <v>0</v>
      </c>
      <c r="C61" s="7">
        <v>100</v>
      </c>
      <c r="D61" s="7">
        <v>500</v>
      </c>
      <c r="E61" s="7">
        <v>1000</v>
      </c>
      <c r="F61" s="7">
        <v>1500</v>
      </c>
      <c r="G61" s="7">
        <v>2000</v>
      </c>
      <c r="H61" s="8" t="s">
        <v>173</v>
      </c>
    </row>
    <row r="63" spans="1:15" x14ac:dyDescent="0.2">
      <c r="A63" s="7" t="s">
        <v>96</v>
      </c>
      <c r="B63" s="31" t="s">
        <v>176</v>
      </c>
      <c r="C63" s="23"/>
      <c r="D63" s="23"/>
      <c r="E63" s="23"/>
      <c r="F63" s="23"/>
      <c r="G63" s="24"/>
      <c r="H63" s="28"/>
    </row>
    <row r="64" spans="1:15" x14ac:dyDescent="0.2">
      <c r="A64" s="8" t="s">
        <v>172</v>
      </c>
      <c r="B64" s="25"/>
      <c r="C64" s="26"/>
      <c r="D64" s="26"/>
      <c r="E64" s="26"/>
      <c r="F64" s="26"/>
      <c r="G64" s="27"/>
      <c r="H64" s="29"/>
    </row>
    <row r="65" spans="1:8" x14ac:dyDescent="0.2">
      <c r="A65" s="7">
        <v>2000</v>
      </c>
      <c r="B65" s="7" t="str">
        <f t="shared" ref="B65:G70" si="27">CONCATENATE(J38,Z3,J46)</f>
        <v>0.78±0.12</v>
      </c>
      <c r="C65" s="7" t="str">
        <f t="shared" si="27"/>
        <v>2.64±0.02</v>
      </c>
      <c r="D65" s="7" t="str">
        <f t="shared" si="27"/>
        <v>4.53±0.01</v>
      </c>
      <c r="E65" s="7" t="str">
        <f t="shared" si="27"/>
        <v>4.93±0.02</v>
      </c>
      <c r="F65" s="7" t="str">
        <f t="shared" si="27"/>
        <v>4.77±0.01</v>
      </c>
      <c r="G65" s="7" t="str">
        <f t="shared" si="27"/>
        <v>4.87±0.01</v>
      </c>
      <c r="H65" s="29"/>
    </row>
    <row r="66" spans="1:8" x14ac:dyDescent="0.2">
      <c r="A66" s="7">
        <v>1500</v>
      </c>
      <c r="B66" s="7" t="str">
        <f t="shared" si="27"/>
        <v>0.73±1.1</v>
      </c>
      <c r="C66" s="7" t="str">
        <f t="shared" si="27"/>
        <v>2.41±1.02</v>
      </c>
      <c r="D66" s="7" t="str">
        <f t="shared" si="27"/>
        <v>4.49±0.39</v>
      </c>
      <c r="E66" s="7" t="str">
        <f t="shared" si="27"/>
        <v>4.97±0.07</v>
      </c>
      <c r="F66" s="7" t="str">
        <f t="shared" si="27"/>
        <v>3.99±0.02</v>
      </c>
      <c r="G66" s="7" t="str">
        <f t="shared" si="27"/>
        <v>4.23±0.02</v>
      </c>
      <c r="H66" s="29"/>
    </row>
    <row r="67" spans="1:8" x14ac:dyDescent="0.2">
      <c r="A67" s="7">
        <v>1000</v>
      </c>
      <c r="B67" s="7" t="str">
        <f t="shared" si="27"/>
        <v>0.73±0.89</v>
      </c>
      <c r="C67" s="7" t="str">
        <f t="shared" si="27"/>
        <v>1.54±1.9</v>
      </c>
      <c r="D67" s="7" t="str">
        <f t="shared" si="27"/>
        <v>2.24±0.71</v>
      </c>
      <c r="E67" s="7" t="str">
        <f t="shared" si="27"/>
        <v>2.34±0.13</v>
      </c>
      <c r="F67" s="7" t="str">
        <f t="shared" si="27"/>
        <v>2.52±0.01</v>
      </c>
      <c r="G67" s="7" t="str">
        <f t="shared" si="27"/>
        <v>2.31±0.01</v>
      </c>
      <c r="H67" s="29"/>
    </row>
    <row r="68" spans="1:8" x14ac:dyDescent="0.2">
      <c r="A68" s="7">
        <v>500</v>
      </c>
      <c r="B68" s="7" t="str">
        <f t="shared" si="27"/>
        <v>0.73±1.84</v>
      </c>
      <c r="C68" s="7" t="str">
        <f t="shared" si="27"/>
        <v>0.89±1.89</v>
      </c>
      <c r="D68" s="7" t="str">
        <f t="shared" si="27"/>
        <v>0.97±0.74</v>
      </c>
      <c r="E68" s="7" t="str">
        <f t="shared" si="27"/>
        <v>1.02±0.14</v>
      </c>
      <c r="F68" s="7" t="str">
        <f t="shared" si="27"/>
        <v>1.04±0.01</v>
      </c>
      <c r="G68" s="7" t="str">
        <f t="shared" si="27"/>
        <v>0.98±0.01</v>
      </c>
      <c r="H68" s="29"/>
    </row>
    <row r="69" spans="1:8" x14ac:dyDescent="0.2">
      <c r="A69" s="7">
        <v>100</v>
      </c>
      <c r="B69" s="7" t="str">
        <f t="shared" si="27"/>
        <v>0.71±0.86</v>
      </c>
      <c r="C69" s="7" t="str">
        <f t="shared" si="27"/>
        <v>0.72±0.77</v>
      </c>
      <c r="D69" s="7" t="str">
        <f t="shared" si="27"/>
        <v>0.72±0.89</v>
      </c>
      <c r="E69" s="7" t="str">
        <f t="shared" si="27"/>
        <v>0.72±0.15</v>
      </c>
      <c r="F69" s="7" t="str">
        <f t="shared" si="27"/>
        <v>0.76±0.15</v>
      </c>
      <c r="G69" s="7" t="str">
        <f t="shared" si="27"/>
        <v>0.72±0.01</v>
      </c>
      <c r="H69" s="29"/>
    </row>
    <row r="70" spans="1:8" x14ac:dyDescent="0.2">
      <c r="A70" s="7">
        <v>0</v>
      </c>
      <c r="B70" s="7" t="str">
        <f t="shared" si="27"/>
        <v>0.69±0.98</v>
      </c>
      <c r="C70" s="7" t="str">
        <f t="shared" si="27"/>
        <v>0.69±0.84</v>
      </c>
      <c r="D70" s="7" t="str">
        <f t="shared" si="27"/>
        <v>0.69±0.52</v>
      </c>
      <c r="E70" s="7" t="str">
        <f t="shared" si="27"/>
        <v>0.69±0.12</v>
      </c>
      <c r="F70" s="7" t="str">
        <f t="shared" si="27"/>
        <v>0.68±0.01</v>
      </c>
      <c r="G70" s="7" t="str">
        <f t="shared" si="27"/>
        <v>0.68±0.01</v>
      </c>
      <c r="H70" s="30"/>
    </row>
    <row r="71" spans="1:8" x14ac:dyDescent="0.2">
      <c r="A71" s="7"/>
      <c r="B71" s="7">
        <v>0</v>
      </c>
      <c r="C71" s="7">
        <v>100</v>
      </c>
      <c r="D71" s="7">
        <v>500</v>
      </c>
      <c r="E71" s="7">
        <v>1000</v>
      </c>
      <c r="F71" s="7">
        <v>1500</v>
      </c>
      <c r="G71" s="7">
        <v>2000</v>
      </c>
      <c r="H71" s="8" t="s">
        <v>173</v>
      </c>
    </row>
    <row r="73" spans="1:8" x14ac:dyDescent="0.2">
      <c r="A73" s="8" t="s">
        <v>172</v>
      </c>
      <c r="B73" s="32" t="s">
        <v>229</v>
      </c>
      <c r="C73" s="32"/>
      <c r="D73" s="32"/>
      <c r="E73" s="32"/>
      <c r="F73" s="32"/>
      <c r="G73" s="32"/>
      <c r="H73" s="28"/>
    </row>
    <row r="74" spans="1:8" x14ac:dyDescent="0.2">
      <c r="A74" s="7">
        <v>2000</v>
      </c>
      <c r="B74" s="7" t="s">
        <v>177</v>
      </c>
      <c r="C74" s="7" t="s">
        <v>178</v>
      </c>
      <c r="D74" s="7" t="s">
        <v>179</v>
      </c>
      <c r="E74" s="7" t="s">
        <v>180</v>
      </c>
      <c r="F74" s="7" t="s">
        <v>181</v>
      </c>
      <c r="G74" s="7" t="s">
        <v>182</v>
      </c>
      <c r="H74" s="29"/>
    </row>
    <row r="75" spans="1:8" x14ac:dyDescent="0.2">
      <c r="A75" s="7">
        <v>1500</v>
      </c>
      <c r="B75" s="7" t="s">
        <v>183</v>
      </c>
      <c r="C75" s="7" t="s">
        <v>184</v>
      </c>
      <c r="D75" s="7" t="s">
        <v>185</v>
      </c>
      <c r="E75" s="7" t="s">
        <v>186</v>
      </c>
      <c r="F75" s="7" t="s">
        <v>187</v>
      </c>
      <c r="G75" s="7" t="s">
        <v>188</v>
      </c>
      <c r="H75" s="29"/>
    </row>
    <row r="76" spans="1:8" x14ac:dyDescent="0.2">
      <c r="A76" s="7">
        <v>1000</v>
      </c>
      <c r="B76" s="7" t="s">
        <v>189</v>
      </c>
      <c r="C76" s="7" t="s">
        <v>190</v>
      </c>
      <c r="D76" s="7" t="s">
        <v>191</v>
      </c>
      <c r="E76" s="7" t="s">
        <v>192</v>
      </c>
      <c r="F76" s="7" t="s">
        <v>193</v>
      </c>
      <c r="G76" s="7" t="s">
        <v>194</v>
      </c>
      <c r="H76" s="29"/>
    </row>
    <row r="77" spans="1:8" x14ac:dyDescent="0.2">
      <c r="A77" s="7">
        <v>500</v>
      </c>
      <c r="B77" s="7" t="s">
        <v>189</v>
      </c>
      <c r="C77" s="7" t="s">
        <v>195</v>
      </c>
      <c r="D77" s="7" t="s">
        <v>196</v>
      </c>
      <c r="E77" s="7" t="s">
        <v>197</v>
      </c>
      <c r="F77" s="7" t="s">
        <v>198</v>
      </c>
      <c r="G77" s="7" t="s">
        <v>199</v>
      </c>
      <c r="H77" s="29"/>
    </row>
    <row r="78" spans="1:8" x14ac:dyDescent="0.2">
      <c r="A78" s="7">
        <v>100</v>
      </c>
      <c r="B78" s="7" t="s">
        <v>189</v>
      </c>
      <c r="C78" s="7" t="s">
        <v>200</v>
      </c>
      <c r="D78" s="7" t="s">
        <v>201</v>
      </c>
      <c r="E78" s="7" t="s">
        <v>202</v>
      </c>
      <c r="F78" s="7" t="s">
        <v>201</v>
      </c>
      <c r="G78" s="7" t="s">
        <v>203</v>
      </c>
      <c r="H78" s="29"/>
    </row>
    <row r="79" spans="1:8" x14ac:dyDescent="0.2">
      <c r="A79" s="7">
        <v>0</v>
      </c>
      <c r="B79" s="7" t="s">
        <v>204</v>
      </c>
      <c r="C79" s="7" t="s">
        <v>204</v>
      </c>
      <c r="D79" s="7" t="s">
        <v>204</v>
      </c>
      <c r="E79" s="7" t="s">
        <v>204</v>
      </c>
      <c r="F79" s="7" t="s">
        <v>204</v>
      </c>
      <c r="G79" s="7" t="s">
        <v>204</v>
      </c>
      <c r="H79" s="30"/>
    </row>
    <row r="80" spans="1:8" x14ac:dyDescent="0.2">
      <c r="A80" s="7"/>
      <c r="B80" s="7">
        <v>0</v>
      </c>
      <c r="C80" s="7">
        <v>100</v>
      </c>
      <c r="D80" s="7">
        <v>500</v>
      </c>
      <c r="E80" s="7">
        <v>1000</v>
      </c>
      <c r="F80" s="7">
        <v>1500</v>
      </c>
      <c r="G80" s="7">
        <v>2000</v>
      </c>
      <c r="H80" s="8" t="s">
        <v>173</v>
      </c>
    </row>
    <row r="82" spans="1:8" x14ac:dyDescent="0.2">
      <c r="A82" s="8" t="s">
        <v>172</v>
      </c>
      <c r="B82" s="32" t="s">
        <v>230</v>
      </c>
      <c r="C82" s="32"/>
      <c r="D82" s="32"/>
      <c r="E82" s="32"/>
      <c r="F82" s="32"/>
      <c r="G82" s="32"/>
      <c r="H82" s="28"/>
    </row>
    <row r="83" spans="1:8" x14ac:dyDescent="0.2">
      <c r="A83" s="7">
        <v>2000</v>
      </c>
      <c r="B83" s="7" t="s">
        <v>205</v>
      </c>
      <c r="C83" s="7" t="s">
        <v>206</v>
      </c>
      <c r="D83" s="7" t="s">
        <v>207</v>
      </c>
      <c r="E83" s="7" t="s">
        <v>208</v>
      </c>
      <c r="F83" s="7" t="s">
        <v>209</v>
      </c>
      <c r="G83" s="7" t="s">
        <v>210</v>
      </c>
      <c r="H83" s="29"/>
    </row>
    <row r="84" spans="1:8" x14ac:dyDescent="0.2">
      <c r="A84" s="7">
        <v>1500</v>
      </c>
      <c r="B84" s="7" t="s">
        <v>211</v>
      </c>
      <c r="C84" s="7" t="s">
        <v>212</v>
      </c>
      <c r="D84" s="7" t="s">
        <v>213</v>
      </c>
      <c r="E84" s="7" t="s">
        <v>214</v>
      </c>
      <c r="F84" s="7" t="s">
        <v>215</v>
      </c>
      <c r="G84" s="7" t="s">
        <v>216</v>
      </c>
      <c r="H84" s="29"/>
    </row>
    <row r="85" spans="1:8" x14ac:dyDescent="0.2">
      <c r="A85" s="7">
        <v>1000</v>
      </c>
      <c r="B85" s="7" t="s">
        <v>183</v>
      </c>
      <c r="C85" s="7" t="s">
        <v>217</v>
      </c>
      <c r="D85" s="7" t="s">
        <v>218</v>
      </c>
      <c r="E85" s="7" t="s">
        <v>219</v>
      </c>
      <c r="F85" s="7" t="s">
        <v>220</v>
      </c>
      <c r="G85" s="7" t="s">
        <v>221</v>
      </c>
      <c r="H85" s="29"/>
    </row>
    <row r="86" spans="1:8" x14ac:dyDescent="0.2">
      <c r="A86" s="7">
        <v>500</v>
      </c>
      <c r="B86" s="7" t="s">
        <v>211</v>
      </c>
      <c r="C86" s="7" t="s">
        <v>222</v>
      </c>
      <c r="D86" s="7" t="s">
        <v>223</v>
      </c>
      <c r="E86" s="7" t="s">
        <v>224</v>
      </c>
      <c r="F86" s="7" t="s">
        <v>225</v>
      </c>
      <c r="G86" s="7" t="s">
        <v>226</v>
      </c>
      <c r="H86" s="29"/>
    </row>
    <row r="87" spans="1:8" x14ac:dyDescent="0.2">
      <c r="A87" s="7">
        <v>100</v>
      </c>
      <c r="B87" s="7" t="s">
        <v>177</v>
      </c>
      <c r="C87" s="7" t="s">
        <v>211</v>
      </c>
      <c r="D87" s="7" t="s">
        <v>177</v>
      </c>
      <c r="E87" s="7" t="s">
        <v>177</v>
      </c>
      <c r="F87" s="7" t="s">
        <v>227</v>
      </c>
      <c r="G87" s="7" t="s">
        <v>189</v>
      </c>
      <c r="H87" s="29"/>
    </row>
    <row r="88" spans="1:8" x14ac:dyDescent="0.2">
      <c r="A88" s="7">
        <v>0</v>
      </c>
      <c r="B88" s="7" t="s">
        <v>204</v>
      </c>
      <c r="C88" s="7" t="s">
        <v>228</v>
      </c>
      <c r="D88" s="7" t="s">
        <v>204</v>
      </c>
      <c r="E88" s="7" t="s">
        <v>204</v>
      </c>
      <c r="F88" s="7" t="s">
        <v>204</v>
      </c>
      <c r="G88" s="7" t="s">
        <v>204</v>
      </c>
      <c r="H88" s="30"/>
    </row>
    <row r="89" spans="1:8" x14ac:dyDescent="0.2">
      <c r="A89" s="7"/>
      <c r="B89" s="7">
        <v>0</v>
      </c>
      <c r="C89" s="7">
        <v>100</v>
      </c>
      <c r="D89" s="7">
        <v>500</v>
      </c>
      <c r="E89" s="7">
        <v>1000</v>
      </c>
      <c r="F89" s="7">
        <v>1500</v>
      </c>
      <c r="G89" s="7">
        <v>2000</v>
      </c>
      <c r="H89" s="8" t="s">
        <v>173</v>
      </c>
    </row>
  </sheetData>
  <mergeCells count="8">
    <mergeCell ref="H53:H60"/>
    <mergeCell ref="B53:G54"/>
    <mergeCell ref="H63:H70"/>
    <mergeCell ref="B63:G64"/>
    <mergeCell ref="B82:G82"/>
    <mergeCell ref="B73:G73"/>
    <mergeCell ref="H73:H79"/>
    <mergeCell ref="H82:H88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Plate organization</vt:lpstr>
      <vt:lpstr>Day1</vt:lpstr>
      <vt:lpstr>Day2</vt:lpstr>
      <vt:lpstr>Day3</vt:lpstr>
      <vt:lpstr>Data organization</vt:lpstr>
      <vt:lpstr>MATLAB</vt:lpstr>
      <vt:lpstr>Paper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2020-02-22T15:37:46Z</dcterms:created>
  <dcterms:modified xsi:type="dcterms:W3CDTF">2021-03-18T18:25:41Z</dcterms:modified>
</cp:coreProperties>
</file>